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tvina\Documents\Разное\ГК (моё)\Разное\"/>
    </mc:Choice>
  </mc:AlternateContent>
  <bookViews>
    <workbookView xWindow="0" yWindow="0" windowWidth="19200" windowHeight="10992"/>
  </bookViews>
  <sheets>
    <sheet name="Закупки" sheetId="2" r:id="rId1"/>
    <sheet name="кол-во чел" sheetId="3" r:id="rId2"/>
  </sheets>
  <calcPr calcId="152511"/>
</workbook>
</file>

<file path=xl/calcChain.xml><?xml version="1.0" encoding="utf-8"?>
<calcChain xmlns="http://schemas.openxmlformats.org/spreadsheetml/2006/main">
  <c r="B23" i="3" l="1"/>
  <c r="E6" i="2" l="1"/>
  <c r="E16" i="2"/>
  <c r="E15" i="2"/>
  <c r="E26" i="2"/>
  <c r="E27" i="2"/>
  <c r="E25" i="2"/>
  <c r="E24" i="2"/>
  <c r="E13" i="2" l="1"/>
  <c r="E12" i="2"/>
  <c r="E18" i="2" l="1"/>
  <c r="F33" i="2"/>
  <c r="E10" i="2"/>
  <c r="E23" i="2"/>
  <c r="E22" i="2"/>
  <c r="E11" i="2"/>
  <c r="E14" i="2"/>
  <c r="E9" i="2"/>
  <c r="E7" i="2"/>
  <c r="E8" i="2"/>
  <c r="E4" i="2"/>
  <c r="E5" i="2"/>
  <c r="E3" i="2"/>
  <c r="G28" i="2" l="1"/>
  <c r="G17" i="2"/>
  <c r="G3" i="2"/>
  <c r="G26" i="2"/>
  <c r="G15" i="2"/>
  <c r="F34" i="2"/>
  <c r="G24" i="2"/>
  <c r="G8" i="2"/>
  <c r="G29" i="2"/>
  <c r="G19" i="2"/>
  <c r="G5" i="2"/>
  <c r="E33" i="2"/>
  <c r="G33" i="2" l="1"/>
</calcChain>
</file>

<file path=xl/sharedStrings.xml><?xml version="1.0" encoding="utf-8"?>
<sst xmlns="http://schemas.openxmlformats.org/spreadsheetml/2006/main" count="66" uniqueCount="63">
  <si>
    <t>Листвина Надежда</t>
  </si>
  <si>
    <t>Прудников Петр</t>
  </si>
  <si>
    <t>Гайнуллин Алексей</t>
  </si>
  <si>
    <t>Крючков Матвей</t>
  </si>
  <si>
    <t>Москвин Алексей</t>
  </si>
  <si>
    <t>Москвин Сергей</t>
  </si>
  <si>
    <t>Сенаторова Лена</t>
  </si>
  <si>
    <t>Хрипяков Леонид</t>
  </si>
  <si>
    <t>Хрипякова Лидия</t>
  </si>
  <si>
    <t>Наименование</t>
  </si>
  <si>
    <t>Кол-во</t>
  </si>
  <si>
    <t>Цена</t>
  </si>
  <si>
    <t>Сумма (расчёт )</t>
  </si>
  <si>
    <t>Факт</t>
  </si>
  <si>
    <t>Тарелки однораз (упак по 12 шт)</t>
  </si>
  <si>
    <t>Скатерти одноразовые (шт)</t>
  </si>
  <si>
    <t>Свинина (шейка или окорок), кг</t>
  </si>
  <si>
    <t>Курица (бедро без кости), кг</t>
  </si>
  <si>
    <t>Листвина Надежда, Крючков Матвей</t>
  </si>
  <si>
    <t>Помидоры, кг</t>
  </si>
  <si>
    <t>Продукты</t>
  </si>
  <si>
    <t>Все!!!!!</t>
  </si>
  <si>
    <t>Замариновать!!!</t>
  </si>
  <si>
    <t>На человека</t>
  </si>
  <si>
    <t>Шампура, музыка, мячи на волек</t>
  </si>
  <si>
    <t>Хрипяков Сергей</t>
  </si>
  <si>
    <t>Горюнов Николай</t>
  </si>
  <si>
    <t>Василевская Анна</t>
  </si>
  <si>
    <t>Горюнов Алексей</t>
  </si>
  <si>
    <t>Горюнова Мария</t>
  </si>
  <si>
    <t>Цой Юрий</t>
  </si>
  <si>
    <t>Топор</t>
  </si>
  <si>
    <t>Горюнов Николай, Василевская Анна, Горюнов Алексей</t>
  </si>
  <si>
    <t>Колбаса с/к , нарезка, кг</t>
  </si>
  <si>
    <t>Минер. вода 1,5л (с газом/без газа)</t>
  </si>
  <si>
    <t>Для пятницы- немного прочей домашней закуси</t>
  </si>
  <si>
    <t>Москвина Валентина</t>
  </si>
  <si>
    <t>Алексеева Евгения</t>
  </si>
  <si>
    <t>Алексеев Данила</t>
  </si>
  <si>
    <t>Абашкова Ирина</t>
  </si>
  <si>
    <t>Маздыкова Лиля</t>
  </si>
  <si>
    <t>Юмаев Нафис</t>
  </si>
  <si>
    <t>Юмаева Юлия</t>
  </si>
  <si>
    <t>Хрипяков Сергей, Сенаторова Лена, Хрипякова Лидия, Хрипяков Леня</t>
  </si>
  <si>
    <t>Алексеева Женя, Алексеев Даня</t>
  </si>
  <si>
    <t>Маздыкова Лилия, Абашкова Ирина</t>
  </si>
  <si>
    <t>Юмаев Нафис, Юмаева Юлия</t>
  </si>
  <si>
    <t>Горчица "Русская"(пласт тюбик. мал.)</t>
  </si>
  <si>
    <t>Соус Хайнц чесночный, шашлычный (мягк. уп.)</t>
  </si>
  <si>
    <t>Хлеб белый нарезаный, батон</t>
  </si>
  <si>
    <t>Хлеб чёрный нарезаный, батон</t>
  </si>
  <si>
    <t>Сосиски/сардельки/шпикачки на мангал, кг</t>
  </si>
  <si>
    <t>Пакеты для мусора (60л.), уп.</t>
  </si>
  <si>
    <t>Салфетки, уп.</t>
  </si>
  <si>
    <t>Стаканы однораз,  (шт)</t>
  </si>
  <si>
    <t>Алюминиевые поддоны, (шт)</t>
  </si>
  <si>
    <t>Вилки однораз, (шт)</t>
  </si>
  <si>
    <t>Маринов. огурчики, банка 0,75</t>
  </si>
  <si>
    <t>Сыр, нарезка. Кг</t>
  </si>
  <si>
    <t>Уголь, 5 кг</t>
  </si>
  <si>
    <t>Москвин Алексей, Москвин Сергей, Москвина Валентина</t>
  </si>
  <si>
    <r>
      <t>Взять/</t>
    </r>
    <r>
      <rPr>
        <b/>
        <sz val="10"/>
        <color rgb="FFFF0000"/>
        <rFont val="Arial Cyr"/>
        <charset val="204"/>
      </rPr>
      <t xml:space="preserve">отдать </t>
    </r>
  </si>
  <si>
    <t>Сок/морс  1л, шампиньоны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</si>
</sst>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Calibri"/>
      <family val="2"/>
      <charset val="204"/>
      <scheme val="minor"/>
    </font>
    <font>
      <b/>
      <sz val="10"/>
      <color rgb="FF0070C0"/>
      <name val="Arial Cyr"/>
      <charset val="204"/>
    </font>
    <font>
      <sz val="10"/>
      <color rgb="FFFF0000"/>
      <name val="Verdana"/>
      <family val="2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2" xfId="0" applyFill="1" applyBorder="1"/>
    <xf numFmtId="0" fontId="0" fillId="0" borderId="12" xfId="0" applyBorder="1"/>
    <xf numFmtId="0" fontId="2" fillId="0" borderId="0" xfId="0" applyFont="1" applyAlignment="1">
      <alignment horizontal="center"/>
    </xf>
    <xf numFmtId="0" fontId="0" fillId="0" borderId="14" xfId="0" applyBorder="1"/>
    <xf numFmtId="0" fontId="0" fillId="0" borderId="22" xfId="0" applyBorder="1"/>
    <xf numFmtId="0" fontId="0" fillId="0" borderId="22" xfId="0" applyFill="1" applyBorder="1"/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29" xfId="0" applyBorder="1" applyAlignment="1">
      <alignment horizontal="left" vertical="center"/>
    </xf>
    <xf numFmtId="0" fontId="3" fillId="0" borderId="0" xfId="0" applyFont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22" xfId="0" applyBorder="1" applyAlignment="1">
      <alignment horizontal="left"/>
    </xf>
    <xf numFmtId="0" fontId="5" fillId="0" borderId="6" xfId="0" applyFont="1" applyBorder="1"/>
    <xf numFmtId="0" fontId="5" fillId="0" borderId="1" xfId="0" applyFont="1" applyFill="1" applyBorder="1"/>
    <xf numFmtId="0" fontId="5" fillId="0" borderId="26" xfId="0" applyFont="1" applyBorder="1"/>
    <xf numFmtId="0" fontId="6" fillId="0" borderId="0" xfId="0" applyFont="1"/>
    <xf numFmtId="0" fontId="3" fillId="0" borderId="0" xfId="0" applyFont="1" applyAlignment="1">
      <alignment horizontal="center" vertical="center"/>
    </xf>
    <xf numFmtId="2" fontId="0" fillId="0" borderId="3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8" xfId="0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0" fillId="0" borderId="6" xfId="0" applyBorder="1"/>
    <xf numFmtId="0" fontId="0" fillId="0" borderId="27" xfId="0" applyBorder="1"/>
    <xf numFmtId="0" fontId="0" fillId="0" borderId="12" xfId="0" applyBorder="1" applyAlignment="1">
      <alignment wrapText="1"/>
    </xf>
    <xf numFmtId="0" fontId="0" fillId="0" borderId="12" xfId="0" applyFill="1" applyBorder="1" applyAlignment="1">
      <alignment horizontal="left" vertical="center"/>
    </xf>
    <xf numFmtId="2" fontId="0" fillId="0" borderId="3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9" fillId="2" borderId="4" xfId="0" applyFont="1" applyFill="1" applyBorder="1"/>
    <xf numFmtId="0" fontId="9" fillId="2" borderId="18" xfId="0" applyFont="1" applyFill="1" applyBorder="1"/>
    <xf numFmtId="0" fontId="9" fillId="2" borderId="25" xfId="0" applyFont="1" applyFill="1" applyBorder="1"/>
    <xf numFmtId="0" fontId="10" fillId="2" borderId="2" xfId="0" applyFont="1" applyFill="1" applyBorder="1"/>
    <xf numFmtId="0" fontId="10" fillId="2" borderId="4" xfId="0" applyFont="1" applyFill="1" applyBorder="1"/>
    <xf numFmtId="0" fontId="10" fillId="2" borderId="16" xfId="0" applyFont="1" applyFill="1" applyBorder="1"/>
    <xf numFmtId="0" fontId="10" fillId="2" borderId="35" xfId="0" applyFont="1" applyFill="1" applyBorder="1"/>
    <xf numFmtId="0" fontId="9" fillId="2" borderId="16" xfId="0" applyFont="1" applyFill="1" applyBorder="1"/>
    <xf numFmtId="0" fontId="10" fillId="2" borderId="17" xfId="0" applyFont="1" applyFill="1" applyBorder="1"/>
    <xf numFmtId="0" fontId="9" fillId="2" borderId="2" xfId="0" applyFont="1" applyFill="1" applyBorder="1"/>
    <xf numFmtId="2" fontId="0" fillId="0" borderId="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2" fontId="0" fillId="0" borderId="21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10" xfId="0" applyFill="1" applyBorder="1" applyAlignment="1">
      <alignment wrapText="1"/>
    </xf>
    <xf numFmtId="2" fontId="0" fillId="0" borderId="40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37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0" borderId="0" xfId="0" applyFont="1"/>
    <xf numFmtId="2" fontId="0" fillId="0" borderId="2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0" fillId="0" borderId="20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/>
    </xf>
    <xf numFmtId="0" fontId="0" fillId="0" borderId="3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0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4" zoomScaleNormal="100" workbookViewId="0">
      <selection activeCell="I6" sqref="I6"/>
    </sheetView>
  </sheetViews>
  <sheetFormatPr defaultRowHeight="13.2" x14ac:dyDescent="0.25"/>
  <cols>
    <col min="1" max="1" width="26.88671875" style="10" customWidth="1"/>
    <col min="2" max="2" width="52" bestFit="1" customWidth="1"/>
    <col min="5" max="5" width="15.88671875" bestFit="1" customWidth="1"/>
    <col min="7" max="7" width="14" bestFit="1" customWidth="1"/>
    <col min="10" max="10" width="5.77734375" customWidth="1"/>
  </cols>
  <sheetData>
    <row r="1" spans="1:10" s="12" customFormat="1" ht="17.399999999999999" x14ac:dyDescent="0.3">
      <c r="A1" s="94" t="s">
        <v>20</v>
      </c>
      <c r="B1" s="95"/>
      <c r="C1" s="95"/>
      <c r="D1" s="95"/>
      <c r="E1" s="95"/>
      <c r="F1" s="95"/>
      <c r="G1" s="25"/>
    </row>
    <row r="2" spans="1:10" s="3" customFormat="1" ht="13.8" thickBot="1" x14ac:dyDescent="0.3">
      <c r="A2" s="9"/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61</v>
      </c>
    </row>
    <row r="3" spans="1:10" x14ac:dyDescent="0.25">
      <c r="A3" s="80" t="s">
        <v>1</v>
      </c>
      <c r="B3" s="5" t="s">
        <v>34</v>
      </c>
      <c r="C3" s="13">
        <v>12</v>
      </c>
      <c r="D3" s="13">
        <v>35</v>
      </c>
      <c r="E3" s="26">
        <f>C3*D3</f>
        <v>420</v>
      </c>
      <c r="F3" s="82">
        <v>1500.08</v>
      </c>
      <c r="G3" s="77">
        <f>F3-(F33/19)</f>
        <v>1173.3778947368421</v>
      </c>
    </row>
    <row r="4" spans="1:10" ht="13.8" thickBot="1" x14ac:dyDescent="0.3">
      <c r="A4" s="99"/>
      <c r="B4" s="2" t="s">
        <v>62</v>
      </c>
      <c r="C4" s="14">
        <v>10</v>
      </c>
      <c r="D4" s="14">
        <v>65</v>
      </c>
      <c r="E4" s="27">
        <f t="shared" ref="E4:E26" si="0">C4*D4</f>
        <v>650</v>
      </c>
      <c r="F4" s="83"/>
      <c r="G4" s="78"/>
    </row>
    <row r="5" spans="1:10" x14ac:dyDescent="0.25">
      <c r="A5" s="80" t="s">
        <v>32</v>
      </c>
      <c r="B5" s="5" t="s">
        <v>51</v>
      </c>
      <c r="C5" s="13">
        <v>1.5</v>
      </c>
      <c r="D5" s="13">
        <v>400</v>
      </c>
      <c r="E5" s="26">
        <f t="shared" si="0"/>
        <v>600</v>
      </c>
      <c r="F5" s="82">
        <v>1314.06</v>
      </c>
      <c r="G5" s="77">
        <f>F5-(F33/19*2.5)</f>
        <v>497.30473684210529</v>
      </c>
    </row>
    <row r="6" spans="1:10" x14ac:dyDescent="0.25">
      <c r="A6" s="99"/>
      <c r="B6" s="4" t="s">
        <v>58</v>
      </c>
      <c r="C6" s="14">
        <v>0.5</v>
      </c>
      <c r="D6" s="18">
        <v>600</v>
      </c>
      <c r="E6" s="27">
        <f>C6*D6</f>
        <v>300</v>
      </c>
      <c r="F6" s="83"/>
      <c r="G6" s="78"/>
    </row>
    <row r="7" spans="1:10" ht="13.8" thickBot="1" x14ac:dyDescent="0.3">
      <c r="A7" s="99"/>
      <c r="B7" s="2" t="s">
        <v>33</v>
      </c>
      <c r="C7" s="14">
        <v>0.5</v>
      </c>
      <c r="D7" s="14">
        <v>800</v>
      </c>
      <c r="E7" s="27">
        <f t="shared" si="0"/>
        <v>400</v>
      </c>
      <c r="F7" s="83"/>
      <c r="G7" s="78"/>
    </row>
    <row r="8" spans="1:10" x14ac:dyDescent="0.25">
      <c r="A8" s="80" t="s">
        <v>18</v>
      </c>
      <c r="B8" s="6" t="s">
        <v>14</v>
      </c>
      <c r="C8" s="13">
        <v>6</v>
      </c>
      <c r="D8" s="13">
        <v>40</v>
      </c>
      <c r="E8" s="28">
        <f t="shared" si="0"/>
        <v>240</v>
      </c>
      <c r="F8" s="82">
        <v>603.79999999999995</v>
      </c>
      <c r="G8" s="77">
        <f>F8-(F33/19*2)</f>
        <v>-49.604210526315796</v>
      </c>
    </row>
    <row r="9" spans="1:10" x14ac:dyDescent="0.25">
      <c r="A9" s="96"/>
      <c r="B9" s="1" t="s">
        <v>54</v>
      </c>
      <c r="C9" s="14">
        <v>100</v>
      </c>
      <c r="D9" s="14">
        <v>3</v>
      </c>
      <c r="E9" s="27">
        <f t="shared" si="0"/>
        <v>300</v>
      </c>
      <c r="F9" s="83"/>
      <c r="G9" s="78"/>
    </row>
    <row r="10" spans="1:10" x14ac:dyDescent="0.25">
      <c r="A10" s="96"/>
      <c r="B10" s="1" t="s">
        <v>55</v>
      </c>
      <c r="C10" s="14">
        <v>5</v>
      </c>
      <c r="D10" s="14">
        <v>25</v>
      </c>
      <c r="E10" s="27">
        <f t="shared" si="0"/>
        <v>125</v>
      </c>
      <c r="F10" s="83"/>
      <c r="G10" s="78"/>
    </row>
    <row r="11" spans="1:10" x14ac:dyDescent="0.25">
      <c r="A11" s="96"/>
      <c r="B11" s="1" t="s">
        <v>56</v>
      </c>
      <c r="C11" s="14">
        <v>50</v>
      </c>
      <c r="D11" s="14">
        <v>2</v>
      </c>
      <c r="E11" s="27">
        <f t="shared" si="0"/>
        <v>100</v>
      </c>
      <c r="F11" s="83"/>
      <c r="G11" s="78"/>
    </row>
    <row r="12" spans="1:10" x14ac:dyDescent="0.25">
      <c r="A12" s="96"/>
      <c r="B12" s="1" t="s">
        <v>52</v>
      </c>
      <c r="C12" s="14">
        <v>1</v>
      </c>
      <c r="D12" s="14">
        <v>60</v>
      </c>
      <c r="E12" s="27">
        <f t="shared" si="0"/>
        <v>60</v>
      </c>
      <c r="F12" s="83"/>
      <c r="G12" s="78"/>
    </row>
    <row r="13" spans="1:10" x14ac:dyDescent="0.25">
      <c r="A13" s="96"/>
      <c r="B13" s="1" t="s">
        <v>53</v>
      </c>
      <c r="C13" s="14">
        <v>2</v>
      </c>
      <c r="D13" s="14">
        <v>20</v>
      </c>
      <c r="E13" s="27">
        <f t="shared" si="0"/>
        <v>40</v>
      </c>
      <c r="F13" s="83"/>
      <c r="G13" s="78"/>
    </row>
    <row r="14" spans="1:10" ht="13.8" thickBot="1" x14ac:dyDescent="0.3">
      <c r="A14" s="96"/>
      <c r="B14" s="1" t="s">
        <v>15</v>
      </c>
      <c r="C14" s="14">
        <v>4</v>
      </c>
      <c r="D14" s="14">
        <v>30</v>
      </c>
      <c r="E14" s="27">
        <f t="shared" si="0"/>
        <v>120</v>
      </c>
      <c r="F14" s="83"/>
      <c r="G14" s="78"/>
    </row>
    <row r="15" spans="1:10" ht="13.8" thickBot="1" x14ac:dyDescent="0.3">
      <c r="A15" s="80" t="s">
        <v>60</v>
      </c>
      <c r="B15" s="7" t="s">
        <v>16</v>
      </c>
      <c r="C15" s="73">
        <v>3.5</v>
      </c>
      <c r="D15" s="73">
        <v>450</v>
      </c>
      <c r="E15" s="73">
        <f>C15*D15</f>
        <v>1575</v>
      </c>
      <c r="F15" s="82">
        <v>1735.3</v>
      </c>
      <c r="G15" s="77">
        <f>F15-(F33/19*3)</f>
        <v>755.19368421052627</v>
      </c>
      <c r="H15" s="97" t="s">
        <v>22</v>
      </c>
      <c r="I15" s="98"/>
      <c r="J15" s="98"/>
    </row>
    <row r="16" spans="1:10" ht="54" customHeight="1" thickBot="1" x14ac:dyDescent="0.3">
      <c r="A16" s="96"/>
      <c r="B16" s="31" t="s">
        <v>17</v>
      </c>
      <c r="C16" s="73">
        <v>2.5</v>
      </c>
      <c r="D16" s="73">
        <v>200</v>
      </c>
      <c r="E16" s="73">
        <f>C16*D16</f>
        <v>500</v>
      </c>
      <c r="F16" s="83"/>
      <c r="G16" s="78"/>
      <c r="H16" s="97"/>
      <c r="I16" s="98"/>
      <c r="J16" s="98"/>
    </row>
    <row r="17" spans="1:7" x14ac:dyDescent="0.25">
      <c r="A17" s="80" t="s">
        <v>30</v>
      </c>
      <c r="B17" s="20"/>
      <c r="C17" s="13"/>
      <c r="D17" s="13"/>
      <c r="E17" s="26"/>
      <c r="F17" s="82">
        <v>300</v>
      </c>
      <c r="G17" s="77">
        <f>F17-(F33/19)</f>
        <v>-26.702105263157875</v>
      </c>
    </row>
    <row r="18" spans="1:7" ht="13.8" thickBot="1" x14ac:dyDescent="0.3">
      <c r="A18" s="81"/>
      <c r="B18" s="32" t="s">
        <v>59</v>
      </c>
      <c r="C18" s="33">
        <v>1</v>
      </c>
      <c r="D18" s="33">
        <v>200</v>
      </c>
      <c r="E18" s="29">
        <f t="shared" si="0"/>
        <v>200</v>
      </c>
      <c r="F18" s="83"/>
      <c r="G18" s="78"/>
    </row>
    <row r="19" spans="1:7" x14ac:dyDescent="0.25">
      <c r="A19" s="88" t="s">
        <v>43</v>
      </c>
      <c r="B19" s="55"/>
      <c r="C19" s="59"/>
      <c r="D19" s="13"/>
      <c r="E19" s="60"/>
      <c r="F19" s="82">
        <v>72.599999999999994</v>
      </c>
      <c r="G19" s="77">
        <f>F19-(F33/19*3.5)</f>
        <v>-1070.8573684210526</v>
      </c>
    </row>
    <row r="20" spans="1:7" x14ac:dyDescent="0.25">
      <c r="A20" s="89"/>
      <c r="B20" s="56"/>
      <c r="C20" s="61"/>
      <c r="D20" s="18"/>
      <c r="E20" s="30"/>
      <c r="F20" s="83"/>
      <c r="G20" s="78"/>
    </row>
    <row r="21" spans="1:7" x14ac:dyDescent="0.25">
      <c r="A21" s="89"/>
      <c r="B21" s="56"/>
      <c r="C21" s="61"/>
      <c r="D21" s="18"/>
      <c r="E21" s="30"/>
      <c r="F21" s="83"/>
      <c r="G21" s="78"/>
    </row>
    <row r="22" spans="1:7" x14ac:dyDescent="0.25">
      <c r="A22" s="90"/>
      <c r="B22" s="57" t="s">
        <v>49</v>
      </c>
      <c r="C22" s="62">
        <v>2</v>
      </c>
      <c r="D22" s="14">
        <v>30</v>
      </c>
      <c r="E22" s="30">
        <f t="shared" si="0"/>
        <v>60</v>
      </c>
      <c r="F22" s="83"/>
      <c r="G22" s="78"/>
    </row>
    <row r="23" spans="1:7" ht="13.8" thickBot="1" x14ac:dyDescent="0.3">
      <c r="A23" s="91"/>
      <c r="B23" s="58" t="s">
        <v>50</v>
      </c>
      <c r="C23" s="63">
        <v>1</v>
      </c>
      <c r="D23" s="33">
        <v>40</v>
      </c>
      <c r="E23" s="64">
        <f t="shared" si="0"/>
        <v>40</v>
      </c>
      <c r="F23" s="83"/>
      <c r="G23" s="78"/>
    </row>
    <row r="24" spans="1:7" x14ac:dyDescent="0.25">
      <c r="A24" s="92" t="s">
        <v>45</v>
      </c>
      <c r="B24" s="11" t="s">
        <v>47</v>
      </c>
      <c r="C24" s="59">
        <v>1</v>
      </c>
      <c r="D24" s="13">
        <v>60</v>
      </c>
      <c r="E24" s="60">
        <f t="shared" si="0"/>
        <v>60</v>
      </c>
      <c r="F24" s="41">
        <v>281.5</v>
      </c>
      <c r="G24" s="77">
        <f>F24-(F33/19*2)</f>
        <v>-371.90421052631575</v>
      </c>
    </row>
    <row r="25" spans="1:7" ht="13.8" thickBot="1" x14ac:dyDescent="0.3">
      <c r="A25" s="93"/>
      <c r="B25" s="8" t="s">
        <v>48</v>
      </c>
      <c r="C25" s="66">
        <v>4</v>
      </c>
      <c r="D25" s="15">
        <v>50</v>
      </c>
      <c r="E25" s="67">
        <f t="shared" si="0"/>
        <v>200</v>
      </c>
      <c r="F25" s="42"/>
      <c r="G25" s="78"/>
    </row>
    <row r="26" spans="1:7" x14ac:dyDescent="0.25">
      <c r="A26" s="92" t="s">
        <v>46</v>
      </c>
      <c r="B26" s="70" t="s">
        <v>19</v>
      </c>
      <c r="C26" s="13">
        <v>1</v>
      </c>
      <c r="D26" s="13">
        <v>120</v>
      </c>
      <c r="E26" s="60">
        <f t="shared" si="0"/>
        <v>120</v>
      </c>
      <c r="F26" s="82">
        <v>400</v>
      </c>
      <c r="G26" s="75">
        <f>F26-(F33/19*2)</f>
        <v>-253.40421052631575</v>
      </c>
    </row>
    <row r="27" spans="1:7" ht="13.8" thickBot="1" x14ac:dyDescent="0.3">
      <c r="A27" s="93"/>
      <c r="B27" s="71" t="s">
        <v>57</v>
      </c>
      <c r="C27" s="16">
        <v>2</v>
      </c>
      <c r="D27" s="16">
        <v>70</v>
      </c>
      <c r="E27" s="64">
        <f>C27*D27</f>
        <v>140</v>
      </c>
      <c r="F27" s="87"/>
      <c r="G27" s="76"/>
    </row>
    <row r="28" spans="1:7" ht="13.8" thickBot="1" x14ac:dyDescent="0.3">
      <c r="A28" s="65" t="s">
        <v>2</v>
      </c>
      <c r="B28" s="69"/>
      <c r="C28" s="53"/>
      <c r="D28" s="17"/>
      <c r="E28" s="54"/>
      <c r="F28" s="68"/>
      <c r="G28" s="74">
        <f>F28-(F33/19)</f>
        <v>-326.70210526315788</v>
      </c>
    </row>
    <row r="29" spans="1:7" ht="26.25" customHeight="1" x14ac:dyDescent="0.25">
      <c r="A29" s="84" t="s">
        <v>44</v>
      </c>
      <c r="B29" s="7"/>
      <c r="C29" s="13"/>
      <c r="D29" s="13"/>
      <c r="E29" s="30"/>
      <c r="F29" s="82"/>
      <c r="G29" s="77">
        <f>F29-(F33/19)</f>
        <v>-326.70210526315788</v>
      </c>
    </row>
    <row r="30" spans="1:7" x14ac:dyDescent="0.25">
      <c r="A30" s="85"/>
      <c r="B30" s="11"/>
      <c r="C30" s="19"/>
      <c r="D30" s="19"/>
      <c r="E30" s="30"/>
      <c r="F30" s="83"/>
      <c r="G30" s="78"/>
    </row>
    <row r="31" spans="1:7" ht="12.75" customHeight="1" thickBot="1" x14ac:dyDescent="0.3">
      <c r="A31" s="86"/>
      <c r="B31" s="8"/>
      <c r="C31" s="16"/>
      <c r="D31" s="16"/>
      <c r="E31" s="29"/>
      <c r="F31" s="87"/>
      <c r="G31" s="79"/>
    </row>
    <row r="32" spans="1:7" s="24" customFormat="1" ht="18.600000000000001" thickBot="1" x14ac:dyDescent="0.4">
      <c r="A32" s="21" t="s">
        <v>21</v>
      </c>
      <c r="B32" s="22" t="s">
        <v>35</v>
      </c>
      <c r="C32" s="23"/>
      <c r="D32" s="23"/>
      <c r="E32" s="23"/>
      <c r="F32" s="35"/>
      <c r="G32" s="34"/>
    </row>
    <row r="33" spans="1:7" ht="13.8" thickBot="1" x14ac:dyDescent="0.3">
      <c r="E33" s="36">
        <f>SUM(E3:E32)</f>
        <v>6250</v>
      </c>
      <c r="F33" s="36">
        <f>SUM(F3:F32)</f>
        <v>6207.34</v>
      </c>
      <c r="G33" s="36">
        <f>SUM(G3:G32)</f>
        <v>0</v>
      </c>
    </row>
    <row r="34" spans="1:7" ht="13.8" thickBot="1" x14ac:dyDescent="0.3">
      <c r="A34" s="39"/>
      <c r="B34" s="40" t="s">
        <v>24</v>
      </c>
      <c r="E34" s="37" t="s">
        <v>23</v>
      </c>
      <c r="F34" s="38">
        <f>F33/19</f>
        <v>326.70210526315788</v>
      </c>
    </row>
    <row r="35" spans="1:7" x14ac:dyDescent="0.25">
      <c r="A35" s="39"/>
      <c r="B35" s="40" t="s">
        <v>31</v>
      </c>
    </row>
  </sheetData>
  <mergeCells count="27">
    <mergeCell ref="A1:F1"/>
    <mergeCell ref="A15:A16"/>
    <mergeCell ref="H15:J16"/>
    <mergeCell ref="G3:G4"/>
    <mergeCell ref="G8:G14"/>
    <mergeCell ref="G5:G7"/>
    <mergeCell ref="G15:G16"/>
    <mergeCell ref="F3:F4"/>
    <mergeCell ref="F5:F7"/>
    <mergeCell ref="F8:F14"/>
    <mergeCell ref="F15:F16"/>
    <mergeCell ref="A3:A4"/>
    <mergeCell ref="A5:A7"/>
    <mergeCell ref="A8:A14"/>
    <mergeCell ref="G19:G23"/>
    <mergeCell ref="G29:G31"/>
    <mergeCell ref="A17:A18"/>
    <mergeCell ref="F17:F18"/>
    <mergeCell ref="G17:G18"/>
    <mergeCell ref="A29:A31"/>
    <mergeCell ref="F19:F23"/>
    <mergeCell ref="F29:F31"/>
    <mergeCell ref="A19:A23"/>
    <mergeCell ref="A24:A25"/>
    <mergeCell ref="A26:A27"/>
    <mergeCell ref="G24:G25"/>
    <mergeCell ref="F26:F2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15" sqref="B15"/>
    </sheetView>
  </sheetViews>
  <sheetFormatPr defaultRowHeight="13.2" x14ac:dyDescent="0.25"/>
  <cols>
    <col min="1" max="1" width="24.88671875" customWidth="1"/>
    <col min="7" max="8" width="0" hidden="1" customWidth="1"/>
  </cols>
  <sheetData>
    <row r="1" spans="1:2" ht="13.8" thickBot="1" x14ac:dyDescent="0.3">
      <c r="A1" s="46" t="s">
        <v>1</v>
      </c>
      <c r="B1">
        <v>1</v>
      </c>
    </row>
    <row r="2" spans="1:2" ht="13.8" thickBot="1" x14ac:dyDescent="0.3">
      <c r="A2" s="49" t="s">
        <v>5</v>
      </c>
      <c r="B2">
        <v>1</v>
      </c>
    </row>
    <row r="3" spans="1:2" x14ac:dyDescent="0.25">
      <c r="A3" s="47" t="s">
        <v>0</v>
      </c>
      <c r="B3">
        <v>1</v>
      </c>
    </row>
    <row r="4" spans="1:2" ht="13.8" thickBot="1" x14ac:dyDescent="0.3">
      <c r="A4" s="48" t="s">
        <v>3</v>
      </c>
      <c r="B4">
        <v>1</v>
      </c>
    </row>
    <row r="5" spans="1:2" x14ac:dyDescent="0.25">
      <c r="A5" s="51" t="s">
        <v>2</v>
      </c>
      <c r="B5">
        <v>1</v>
      </c>
    </row>
    <row r="6" spans="1:2" ht="13.8" thickBot="1" x14ac:dyDescent="0.3">
      <c r="A6" s="49" t="s">
        <v>30</v>
      </c>
      <c r="B6">
        <v>1</v>
      </c>
    </row>
    <row r="7" spans="1:2" x14ac:dyDescent="0.25">
      <c r="A7" s="47" t="s">
        <v>4</v>
      </c>
      <c r="B7">
        <v>1</v>
      </c>
    </row>
    <row r="8" spans="1:2" ht="13.8" thickBot="1" x14ac:dyDescent="0.3">
      <c r="A8" s="50" t="s">
        <v>36</v>
      </c>
      <c r="B8">
        <v>1</v>
      </c>
    </row>
    <row r="9" spans="1:2" x14ac:dyDescent="0.25">
      <c r="A9" s="43" t="s">
        <v>25</v>
      </c>
      <c r="B9">
        <v>1</v>
      </c>
    </row>
    <row r="10" spans="1:2" x14ac:dyDescent="0.25">
      <c r="A10" s="44" t="s">
        <v>6</v>
      </c>
      <c r="B10">
        <v>1</v>
      </c>
    </row>
    <row r="11" spans="1:2" x14ac:dyDescent="0.25">
      <c r="A11" s="44" t="s">
        <v>7</v>
      </c>
      <c r="B11">
        <v>1</v>
      </c>
    </row>
    <row r="12" spans="1:2" ht="13.8" thickBot="1" x14ac:dyDescent="0.3">
      <c r="A12" s="45" t="s">
        <v>8</v>
      </c>
      <c r="B12">
        <v>0.5</v>
      </c>
    </row>
    <row r="13" spans="1:2" x14ac:dyDescent="0.25">
      <c r="A13" s="43" t="s">
        <v>26</v>
      </c>
      <c r="B13">
        <v>1</v>
      </c>
    </row>
    <row r="14" spans="1:2" x14ac:dyDescent="0.25">
      <c r="A14" s="44" t="s">
        <v>27</v>
      </c>
      <c r="B14">
        <v>1</v>
      </c>
    </row>
    <row r="15" spans="1:2" x14ac:dyDescent="0.25">
      <c r="A15" s="44" t="s">
        <v>28</v>
      </c>
      <c r="B15">
        <v>0.5</v>
      </c>
    </row>
    <row r="16" spans="1:2" ht="13.8" thickBot="1" x14ac:dyDescent="0.3">
      <c r="A16" s="45" t="s">
        <v>29</v>
      </c>
      <c r="B16">
        <v>0</v>
      </c>
    </row>
    <row r="17" spans="1:2" x14ac:dyDescent="0.25">
      <c r="A17" s="43" t="s">
        <v>37</v>
      </c>
      <c r="B17">
        <v>1</v>
      </c>
    </row>
    <row r="18" spans="1:2" ht="13.8" thickBot="1" x14ac:dyDescent="0.3">
      <c r="A18" s="50" t="s">
        <v>38</v>
      </c>
      <c r="B18">
        <v>0</v>
      </c>
    </row>
    <row r="19" spans="1:2" ht="13.8" thickBot="1" x14ac:dyDescent="0.3">
      <c r="A19" s="52" t="s">
        <v>39</v>
      </c>
      <c r="B19">
        <v>1</v>
      </c>
    </row>
    <row r="20" spans="1:2" ht="13.8" thickBot="1" x14ac:dyDescent="0.3">
      <c r="A20" s="50" t="s">
        <v>40</v>
      </c>
      <c r="B20">
        <v>1</v>
      </c>
    </row>
    <row r="21" spans="1:2" ht="13.8" thickBot="1" x14ac:dyDescent="0.3">
      <c r="A21" s="52" t="s">
        <v>41</v>
      </c>
      <c r="B21">
        <v>1</v>
      </c>
    </row>
    <row r="22" spans="1:2" ht="13.8" thickBot="1" x14ac:dyDescent="0.3">
      <c r="A22" s="50" t="s">
        <v>42</v>
      </c>
      <c r="B22">
        <v>1</v>
      </c>
    </row>
    <row r="23" spans="1:2" x14ac:dyDescent="0.25">
      <c r="B23" s="72">
        <f>SUM(B1:B22)</f>
        <v>19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Закупки</vt:lpstr>
      <vt:lpstr>кол-во чел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</dc:creator>
  <cp:lastModifiedBy>Надежда Листвина</cp:lastModifiedBy>
  <cp:lastPrinted>2018-10-22T09:52:30Z</cp:lastPrinted>
  <dcterms:created xsi:type="dcterms:W3CDTF">2015-01-13T15:23:05Z</dcterms:created>
  <dcterms:modified xsi:type="dcterms:W3CDTF">2018-11-12T07:37:51Z</dcterms:modified>
</cp:coreProperties>
</file>