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личка\Турслет\"/>
    </mc:Choice>
  </mc:AlternateContent>
  <bookViews>
    <workbookView xWindow="0" yWindow="0" windowWidth="27870" windowHeight="12585"/>
  </bookViews>
  <sheets>
    <sheet name="Закупки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G45" i="1" l="1"/>
  <c r="H11" i="1"/>
  <c r="H16" i="1"/>
  <c r="H15" i="1"/>
  <c r="H10" i="1" l="1"/>
  <c r="H9" i="1"/>
  <c r="H12" i="1"/>
  <c r="H8" i="1"/>
  <c r="H17" i="1" s="1"/>
  <c r="H14" i="1"/>
  <c r="H13" i="1"/>
  <c r="J48" i="1" l="1"/>
  <c r="J17" i="1"/>
  <c r="K34" i="1"/>
  <c r="J34" i="1"/>
  <c r="K33" i="1"/>
  <c r="J32" i="1"/>
  <c r="L33" i="1" l="1"/>
  <c r="K17" i="1"/>
  <c r="E10" i="1"/>
  <c r="L17" i="1"/>
  <c r="E4" i="1" l="1"/>
  <c r="E16" i="1" l="1"/>
  <c r="E3" i="1"/>
  <c r="E7" i="1"/>
  <c r="E17" i="1"/>
  <c r="E18" i="1"/>
  <c r="E19" i="1"/>
  <c r="E6" i="1"/>
  <c r="E22" i="1"/>
  <c r="E20" i="1"/>
  <c r="E23" i="1"/>
  <c r="E8" i="1"/>
  <c r="E24" i="1"/>
  <c r="E9" i="1"/>
  <c r="E21" i="1"/>
  <c r="E25" i="1"/>
  <c r="E26" i="1"/>
  <c r="E12" i="1"/>
  <c r="E5" i="1"/>
  <c r="E27" i="1"/>
  <c r="E38" i="1"/>
  <c r="E28" i="1"/>
  <c r="E29" i="1"/>
  <c r="E30" i="1"/>
  <c r="E31" i="1"/>
  <c r="E34" i="1"/>
  <c r="E13" i="1"/>
  <c r="E35" i="1"/>
  <c r="E36" i="1"/>
  <c r="E37" i="1"/>
  <c r="E11" i="1"/>
  <c r="E39" i="1"/>
  <c r="E40" i="1"/>
  <c r="E41" i="1"/>
  <c r="E42" i="1"/>
  <c r="E14" i="1" l="1"/>
  <c r="E43" i="1"/>
  <c r="E32" i="1"/>
  <c r="E45" i="1" l="1"/>
</calcChain>
</file>

<file path=xl/sharedStrings.xml><?xml version="1.0" encoding="utf-8"?>
<sst xmlns="http://schemas.openxmlformats.org/spreadsheetml/2006/main" count="142" uniqueCount="112">
  <si>
    <t>Продукты</t>
  </si>
  <si>
    <t>Наименование</t>
  </si>
  <si>
    <t>Кол-во</t>
  </si>
  <si>
    <t>Цена</t>
  </si>
  <si>
    <t>Сумма (расчёт )</t>
  </si>
  <si>
    <t>Факт</t>
  </si>
  <si>
    <r>
      <rPr>
        <b/>
        <sz val="10"/>
        <rFont val="Arial Cyr"/>
        <charset val="204"/>
      </rPr>
      <t>Взять/</t>
    </r>
    <r>
      <rPr>
        <b/>
        <sz val="10"/>
        <color rgb="FFFF0000"/>
        <rFont val="Arial Cyr"/>
        <charset val="204"/>
      </rPr>
      <t>отдать в кассу</t>
    </r>
  </si>
  <si>
    <t>Дёмина Любовь</t>
  </si>
  <si>
    <t>Минер вода 1,5л (с газом/без газа)</t>
  </si>
  <si>
    <t>Тушенка свиная, говяж</t>
  </si>
  <si>
    <t>Сок/морс  1л</t>
  </si>
  <si>
    <t>Сахар кусковой, кг + соль</t>
  </si>
  <si>
    <t>Туал бум 4 шт, упак</t>
  </si>
  <si>
    <t>Перец, приправы</t>
  </si>
  <si>
    <t>Кетчуп</t>
  </si>
  <si>
    <t>чай, пак</t>
  </si>
  <si>
    <t>Молоко</t>
  </si>
  <si>
    <t>кофе, уп.</t>
  </si>
  <si>
    <t xml:space="preserve">Пласт. посуда: тарелки, вилки, ложки, поддоны, стаканы, скатерти, салфетки, зубочистки, полотенца для рук, мешки для мусора </t>
  </si>
  <si>
    <t>майонез</t>
  </si>
  <si>
    <t>Яйца (десят)</t>
  </si>
  <si>
    <t>Печеньки, сушки, вафли, упак.</t>
  </si>
  <si>
    <t>Макароны, уп</t>
  </si>
  <si>
    <t>Шашлык, кг</t>
  </si>
  <si>
    <t>Помидоры, кг</t>
  </si>
  <si>
    <t>Зелень, пучки</t>
  </si>
  <si>
    <t>Огурцы, кг</t>
  </si>
  <si>
    <t>Сыр (2-3 вида) нарезка, кг</t>
  </si>
  <si>
    <t>Масло подсолн</t>
  </si>
  <si>
    <t>Масло слив</t>
  </si>
  <si>
    <t xml:space="preserve">Ролтон, доширак в поддонах </t>
  </si>
  <si>
    <t>Вермишель для супа, упак</t>
  </si>
  <si>
    <t>Морковь, кг</t>
  </si>
  <si>
    <t>Виноград, бананы, кг</t>
  </si>
  <si>
    <t>Хлеб белый нарезаный</t>
  </si>
  <si>
    <t>В пятницу каждый везет для себя и для того парня)</t>
  </si>
  <si>
    <t>Все, кто на машинах привозят по 2 баклажки воды по 5 литров.</t>
  </si>
  <si>
    <t>Прочее:</t>
  </si>
  <si>
    <t>Ножи</t>
  </si>
  <si>
    <t>Разделочн доски</t>
  </si>
  <si>
    <t>Дёмина 2</t>
  </si>
  <si>
    <t>Пила</t>
  </si>
  <si>
    <t>2-3</t>
  </si>
  <si>
    <t>Котелки</t>
  </si>
  <si>
    <t>2</t>
  </si>
  <si>
    <t>Решётки для мангала</t>
  </si>
  <si>
    <t>Дёмина</t>
  </si>
  <si>
    <t>Тазы</t>
  </si>
  <si>
    <t>Стулья</t>
  </si>
  <si>
    <t>Столы</t>
  </si>
  <si>
    <t>лопата</t>
  </si>
  <si>
    <t>Савченко Саша</t>
  </si>
  <si>
    <t> Горюнов Николай +1</t>
  </si>
  <si>
    <t xml:space="preserve"> Василевская Анна +1</t>
  </si>
  <si>
    <t xml:space="preserve"> Колганов Алексей +1</t>
  </si>
  <si>
    <t xml:space="preserve"> Колганова Оксана</t>
  </si>
  <si>
    <t xml:space="preserve"> Дёмина Любовь +1 </t>
  </si>
  <si>
    <t>взрослый</t>
  </si>
  <si>
    <t>ребенок</t>
  </si>
  <si>
    <t>итого</t>
  </si>
  <si>
    <t>Квас Никола</t>
  </si>
  <si>
    <t>Уголь</t>
  </si>
  <si>
    <t>жидкость для розжига</t>
  </si>
  <si>
    <t>машина</t>
  </si>
  <si>
    <t>для мытья посуды ферри или аос</t>
  </si>
  <si>
    <t>Хлеб чёрный нарезаный (1 бородинский)</t>
  </si>
  <si>
    <t xml:space="preserve"> Кулёва Анна</t>
  </si>
  <si>
    <t xml:space="preserve"> Савченко Саша +1</t>
  </si>
  <si>
    <t>1</t>
  </si>
  <si>
    <t>Пленка черная для огораживания туалета</t>
  </si>
  <si>
    <t>свечи/фонарик</t>
  </si>
  <si>
    <t>Горюнов Коля,           Василевская Аня</t>
  </si>
  <si>
    <t xml:space="preserve">общая сумма </t>
  </si>
  <si>
    <t>на человека</t>
  </si>
  <si>
    <t>средства от комаров</t>
  </si>
  <si>
    <t>Топор</t>
  </si>
  <si>
    <t>Чайник</t>
  </si>
  <si>
    <t>Тент</t>
  </si>
  <si>
    <t xml:space="preserve">3*3 </t>
  </si>
  <si>
    <t>Горюнов</t>
  </si>
  <si>
    <t>Колбаса варено/копч - порезать в магазине</t>
  </si>
  <si>
    <t>суббота</t>
  </si>
  <si>
    <t xml:space="preserve">завтрак </t>
  </si>
  <si>
    <t>омлет</t>
  </si>
  <si>
    <t>сосиски</t>
  </si>
  <si>
    <t>вареные яйца</t>
  </si>
  <si>
    <t>чай/кофе/молоко</t>
  </si>
  <si>
    <t>Дима</t>
  </si>
  <si>
    <t>Зоя</t>
  </si>
  <si>
    <t>пятница</t>
  </si>
  <si>
    <t>воскресенье</t>
  </si>
  <si>
    <t>+</t>
  </si>
  <si>
    <t>обед,ужин</t>
  </si>
  <si>
    <t>обед</t>
  </si>
  <si>
    <t>макароны</t>
  </si>
  <si>
    <t>тушенка</t>
  </si>
  <si>
    <t>1 пачка на 5 чел</t>
  </si>
  <si>
    <t>0.5</t>
  </si>
  <si>
    <t>1 пачка</t>
  </si>
  <si>
    <t>0,25 лука</t>
  </si>
  <si>
    <t>половник</t>
  </si>
  <si>
    <t>суп вермешель/морковь/лук/курица</t>
  </si>
  <si>
    <t>0,5 кг моркови</t>
  </si>
  <si>
    <t>14 шт курицы</t>
  </si>
  <si>
    <t>ужин</t>
  </si>
  <si>
    <t>шашлык</t>
  </si>
  <si>
    <t>овощи</t>
  </si>
  <si>
    <t>фрукты</t>
  </si>
  <si>
    <t>фрукты/чай/кофе/квас</t>
  </si>
  <si>
    <t xml:space="preserve">Сосиски молочные Клинские,кг </t>
  </si>
  <si>
    <t>Куриные окорочка, упак (14шт)</t>
  </si>
  <si>
    <t>Репч. лук, 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</si>
</sst>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_ ;[Red]\-0.00\ "/>
  </numFmts>
  <fonts count="13" x14ac:knownFonts="1">
    <font>
      <sz val="10"/>
      <name val="Arial Cyr"/>
      <charset val="204"/>
    </font>
    <font>
      <b/>
      <sz val="14"/>
      <color rgb="FFFF0000"/>
      <name val="Arial Cyr"/>
      <charset val="204"/>
    </font>
    <font>
      <b/>
      <sz val="10"/>
      <name val="Arial Cyr"/>
      <charset val="204"/>
    </font>
    <font>
      <b/>
      <sz val="10"/>
      <color rgb="FFFF0000"/>
      <name val="Arial Cyr"/>
      <charset val="204"/>
    </font>
    <font>
      <sz val="14"/>
      <name val="Arial Cyr"/>
      <charset val="204"/>
    </font>
    <font>
      <b/>
      <sz val="10"/>
      <color rgb="FF0066CC"/>
      <name val="Arial Cyr"/>
      <charset val="204"/>
    </font>
    <font>
      <sz val="20"/>
      <color rgb="FFFF0000"/>
      <name val="Arial Cyr"/>
      <charset val="204"/>
    </font>
    <font>
      <sz val="8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sz val="11"/>
      <name val="Arial Cyr"/>
      <charset val="204"/>
    </font>
    <font>
      <sz val="11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20"/>
      <color rgb="FFFF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33CCCC"/>
      </patternFill>
    </fill>
    <fill>
      <patternFill patternType="solid">
        <fgColor theme="4" tint="0.59999389629810485"/>
        <bgColor rgb="FF33CCCC"/>
      </patternFill>
    </fill>
  </fills>
  <borders count="3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3" xfId="0" applyFont="1" applyBorder="1"/>
    <xf numFmtId="2" fontId="0" fillId="0" borderId="3" xfId="0" applyNumberFormat="1" applyBorder="1" applyAlignment="1">
      <alignment horizontal="center"/>
    </xf>
    <xf numFmtId="0" fontId="0" fillId="0" borderId="2" xfId="0" applyFont="1" applyBorder="1"/>
    <xf numFmtId="0" fontId="0" fillId="0" borderId="3" xfId="0" applyFont="1" applyBorder="1" applyAlignment="1">
      <alignment horizontal="left" vertical="center"/>
    </xf>
    <xf numFmtId="2" fontId="0" fillId="0" borderId="6" xfId="0" applyNumberFormat="1" applyBorder="1" applyAlignment="1">
      <alignment horizontal="center"/>
    </xf>
    <xf numFmtId="0" fontId="4" fillId="0" borderId="0" xfId="0" applyFont="1"/>
    <xf numFmtId="0" fontId="7" fillId="0" borderId="0" xfId="0" applyFont="1"/>
    <xf numFmtId="0" fontId="0" fillId="0" borderId="3" xfId="0" applyBorder="1"/>
    <xf numFmtId="2" fontId="0" fillId="0" borderId="5" xfId="0" applyNumberFormat="1" applyBorder="1" applyAlignment="1">
      <alignment horizontal="center"/>
    </xf>
    <xf numFmtId="0" fontId="0" fillId="0" borderId="5" xfId="0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0" fontId="0" fillId="0" borderId="19" xfId="0" applyFont="1" applyBorder="1" applyAlignment="1">
      <alignment horizontal="left" vertical="center"/>
    </xf>
    <xf numFmtId="0" fontId="0" fillId="0" borderId="2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0" fillId="5" borderId="0" xfId="0" applyFill="1"/>
    <xf numFmtId="0" fontId="0" fillId="0" borderId="3" xfId="0" applyBorder="1" applyAlignment="1">
      <alignment horizontal="center"/>
    </xf>
    <xf numFmtId="0" fontId="0" fillId="5" borderId="8" xfId="0" applyFont="1" applyFill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/>
    </xf>
    <xf numFmtId="2" fontId="0" fillId="5" borderId="10" xfId="0" applyNumberFormat="1" applyFill="1" applyBorder="1" applyAlignment="1">
      <alignment horizontal="center" vertical="center"/>
    </xf>
    <xf numFmtId="164" fontId="2" fillId="5" borderId="11" xfId="0" applyNumberFormat="1" applyFont="1" applyFill="1" applyBorder="1" applyAlignment="1">
      <alignment horizontal="center" vertical="center"/>
    </xf>
    <xf numFmtId="2" fontId="0" fillId="0" borderId="18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2" xfId="0" applyNumberFormat="1" applyBorder="1" applyAlignment="1">
      <alignment horizontal="center"/>
    </xf>
    <xf numFmtId="2" fontId="9" fillId="6" borderId="14" xfId="0" applyNumberFormat="1" applyFont="1" applyFill="1" applyBorder="1" applyAlignment="1">
      <alignment horizontal="center"/>
    </xf>
    <xf numFmtId="2" fontId="9" fillId="4" borderId="13" xfId="0" applyNumberFormat="1" applyFont="1" applyFill="1" applyBorder="1" applyAlignment="1">
      <alignment horizontal="center" vertical="center"/>
    </xf>
    <xf numFmtId="2" fontId="9" fillId="3" borderId="11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9" fillId="0" borderId="0" xfId="0" applyFont="1"/>
    <xf numFmtId="0" fontId="11" fillId="8" borderId="3" xfId="0" applyFont="1" applyFill="1" applyBorder="1" applyAlignment="1">
      <alignment horizontal="left"/>
    </xf>
    <xf numFmtId="0" fontId="10" fillId="8" borderId="3" xfId="0" applyFont="1" applyFill="1" applyBorder="1" applyAlignment="1">
      <alignment horizontal="left"/>
    </xf>
    <xf numFmtId="0" fontId="9" fillId="7" borderId="3" xfId="0" applyFont="1" applyFill="1" applyBorder="1" applyAlignment="1">
      <alignment horizontal="left" wrapText="1"/>
    </xf>
    <xf numFmtId="0" fontId="9" fillId="7" borderId="3" xfId="0" applyFont="1" applyFill="1" applyBorder="1"/>
    <xf numFmtId="0" fontId="0" fillId="0" borderId="17" xfId="0" applyFont="1" applyBorder="1"/>
    <xf numFmtId="0" fontId="0" fillId="0" borderId="19" xfId="0" applyFont="1" applyBorder="1"/>
    <xf numFmtId="0" fontId="0" fillId="0" borderId="19" xfId="0" applyFont="1" applyBorder="1" applyAlignment="1">
      <alignment wrapText="1"/>
    </xf>
    <xf numFmtId="0" fontId="0" fillId="0" borderId="35" xfId="0" applyFont="1" applyBorder="1" applyAlignment="1">
      <alignment wrapText="1"/>
    </xf>
    <xf numFmtId="2" fontId="0" fillId="0" borderId="36" xfId="0" applyNumberFormat="1" applyBorder="1" applyAlignment="1">
      <alignment horizontal="center"/>
    </xf>
    <xf numFmtId="0" fontId="0" fillId="0" borderId="21" xfId="0" applyFont="1" applyBorder="1"/>
    <xf numFmtId="0" fontId="10" fillId="9" borderId="3" xfId="0" applyFont="1" applyFill="1" applyBorder="1" applyAlignment="1">
      <alignment horizontal="left"/>
    </xf>
    <xf numFmtId="49" fontId="9" fillId="9" borderId="3" xfId="0" applyNumberFormat="1" applyFont="1" applyFill="1" applyBorder="1" applyAlignment="1">
      <alignment horizontal="left"/>
    </xf>
    <xf numFmtId="0" fontId="0" fillId="2" borderId="3" xfId="0" applyFill="1" applyBorder="1" applyAlignment="1">
      <alignment horizontal="left" wrapText="1"/>
    </xf>
    <xf numFmtId="0" fontId="0" fillId="2" borderId="3" xfId="0" applyFill="1" applyBorder="1"/>
    <xf numFmtId="0" fontId="10" fillId="8" borderId="3" xfId="0" applyNumberFormat="1" applyFont="1" applyFill="1" applyBorder="1" applyAlignment="1">
      <alignment horizontal="center"/>
    </xf>
    <xf numFmtId="0" fontId="10" fillId="9" borderId="3" xfId="0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wrapText="1"/>
    </xf>
    <xf numFmtId="0" fontId="9" fillId="6" borderId="8" xfId="0" applyFont="1" applyFill="1" applyBorder="1" applyAlignment="1">
      <alignment horizontal="right" vertical="center"/>
    </xf>
    <xf numFmtId="0" fontId="9" fillId="6" borderId="30" xfId="0" applyFont="1" applyFill="1" applyBorder="1" applyAlignment="1">
      <alignment horizontal="right" vertical="center"/>
    </xf>
    <xf numFmtId="0" fontId="9" fillId="6" borderId="32" xfId="0" applyFont="1" applyFill="1" applyBorder="1" applyAlignment="1">
      <alignment horizontal="right" vertical="center"/>
    </xf>
    <xf numFmtId="0" fontId="12" fillId="0" borderId="16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9" fillId="4" borderId="9" xfId="0" applyFont="1" applyFill="1" applyBorder="1" applyAlignment="1">
      <alignment horizontal="right" vertical="center"/>
    </xf>
    <xf numFmtId="0" fontId="9" fillId="4" borderId="30" xfId="0" applyFont="1" applyFill="1" applyBorder="1" applyAlignment="1">
      <alignment horizontal="right" vertical="center"/>
    </xf>
    <xf numFmtId="0" fontId="9" fillId="4" borderId="32" xfId="0" applyFont="1" applyFill="1" applyBorder="1" applyAlignment="1">
      <alignment horizontal="right" vertical="center"/>
    </xf>
    <xf numFmtId="0" fontId="0" fillId="0" borderId="30" xfId="0" applyFont="1" applyBorder="1" applyAlignment="1">
      <alignment horizontal="center" vertical="center" wrapText="1"/>
    </xf>
    <xf numFmtId="0" fontId="9" fillId="3" borderId="8" xfId="0" applyFont="1" applyFill="1" applyBorder="1" applyAlignment="1">
      <alignment horizontal="right"/>
    </xf>
    <xf numFmtId="0" fontId="9" fillId="3" borderId="30" xfId="0" applyFont="1" applyFill="1" applyBorder="1" applyAlignment="1">
      <alignment horizontal="right"/>
    </xf>
    <xf numFmtId="0" fontId="9" fillId="3" borderId="32" xfId="0" applyFont="1" applyFill="1" applyBorder="1" applyAlignment="1">
      <alignment horizontal="right"/>
    </xf>
    <xf numFmtId="0" fontId="0" fillId="5" borderId="9" xfId="0" applyFont="1" applyFill="1" applyBorder="1" applyAlignment="1">
      <alignment horizontal="right" vertical="center"/>
    </xf>
    <xf numFmtId="0" fontId="0" fillId="5" borderId="30" xfId="0" applyFont="1" applyFill="1" applyBorder="1" applyAlignment="1">
      <alignment horizontal="right" vertical="center"/>
    </xf>
    <xf numFmtId="0" fontId="0" fillId="5" borderId="32" xfId="0" applyFont="1" applyFill="1" applyBorder="1" applyAlignment="1">
      <alignment horizontal="right" vertical="center"/>
    </xf>
    <xf numFmtId="0" fontId="0" fillId="5" borderId="30" xfId="0" applyFont="1" applyFill="1" applyBorder="1" applyAlignment="1">
      <alignment horizontal="center" vertical="center" wrapText="1"/>
    </xf>
    <xf numFmtId="0" fontId="6" fillId="0" borderId="31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8" fillId="0" borderId="3" xfId="0" applyFont="1" applyBorder="1" applyAlignment="1">
      <alignment horizontal="center"/>
    </xf>
    <xf numFmtId="0" fontId="9" fillId="0" borderId="24" xfId="0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4" borderId="1" xfId="0" applyFont="1" applyFill="1" applyBorder="1" applyAlignment="1">
      <alignment vertical="top" wrapText="1"/>
    </xf>
    <xf numFmtId="0" fontId="0" fillId="4" borderId="4" xfId="0" applyFont="1" applyFill="1" applyBorder="1" applyAlignment="1">
      <alignment vertical="top" wrapText="1"/>
    </xf>
    <xf numFmtId="0" fontId="0" fillId="4" borderId="12" xfId="0" applyFont="1" applyFill="1" applyBorder="1" applyAlignment="1">
      <alignment vertical="top" wrapText="1"/>
    </xf>
    <xf numFmtId="2" fontId="0" fillId="0" borderId="25" xfId="0" applyNumberFormat="1" applyBorder="1" applyAlignment="1">
      <alignment vertical="center"/>
    </xf>
    <xf numFmtId="164" fontId="2" fillId="0" borderId="26" xfId="0" applyNumberFormat="1" applyFont="1" applyBorder="1" applyAlignment="1">
      <alignment vertical="center"/>
    </xf>
    <xf numFmtId="2" fontId="0" fillId="0" borderId="7" xfId="0" applyNumberFormat="1" applyBorder="1" applyAlignment="1">
      <alignment vertical="center"/>
    </xf>
    <xf numFmtId="164" fontId="2" fillId="0" borderId="27" xfId="0" applyNumberFormat="1" applyFont="1" applyBorder="1" applyAlignment="1">
      <alignment vertical="center"/>
    </xf>
    <xf numFmtId="2" fontId="0" fillId="0" borderId="13" xfId="0" applyNumberFormat="1" applyBorder="1" applyAlignment="1">
      <alignment vertical="center"/>
    </xf>
    <xf numFmtId="164" fontId="2" fillId="0" borderId="14" xfId="0" applyNumberFormat="1" applyFont="1" applyBorder="1" applyAlignment="1">
      <alignment vertical="center"/>
    </xf>
    <xf numFmtId="0" fontId="0" fillId="3" borderId="33" xfId="0" applyFont="1" applyFill="1" applyBorder="1" applyAlignment="1">
      <alignment vertical="top" wrapText="1"/>
    </xf>
    <xf numFmtId="0" fontId="0" fillId="3" borderId="34" xfId="0" applyFont="1" applyFill="1" applyBorder="1" applyAlignment="1">
      <alignment vertical="top" wrapText="1"/>
    </xf>
    <xf numFmtId="0" fontId="0" fillId="3" borderId="28" xfId="0" applyFont="1" applyFill="1" applyBorder="1" applyAlignment="1">
      <alignment vertical="top" wrapText="1"/>
    </xf>
    <xf numFmtId="2" fontId="0" fillId="0" borderId="1" xfId="0" applyNumberFormat="1" applyBorder="1" applyAlignment="1">
      <alignment vertical="center"/>
    </xf>
    <xf numFmtId="2" fontId="0" fillId="0" borderId="4" xfId="0" applyNumberFormat="1" applyBorder="1" applyAlignment="1">
      <alignment vertical="center"/>
    </xf>
    <xf numFmtId="2" fontId="0" fillId="0" borderId="12" xfId="0" applyNumberFormat="1" applyBorder="1" applyAlignment="1">
      <alignment vertical="center"/>
    </xf>
    <xf numFmtId="0" fontId="0" fillId="6" borderId="33" xfId="0" applyFont="1" applyFill="1" applyBorder="1" applyAlignment="1">
      <alignment vertical="center" wrapText="1"/>
    </xf>
    <xf numFmtId="0" fontId="0" fillId="6" borderId="34" xfId="0" applyFont="1" applyFill="1" applyBorder="1" applyAlignment="1">
      <alignment vertical="center" wrapText="1"/>
    </xf>
    <xf numFmtId="0" fontId="0" fillId="6" borderId="28" xfId="0" applyFont="1" applyFill="1" applyBorder="1" applyAlignment="1">
      <alignment vertical="center" wrapText="1"/>
    </xf>
    <xf numFmtId="2" fontId="0" fillId="0" borderId="23" xfId="0" applyNumberFormat="1" applyBorder="1" applyAlignment="1">
      <alignment vertical="center"/>
    </xf>
    <xf numFmtId="2" fontId="0" fillId="0" borderId="24" xfId="0" applyNumberFormat="1" applyBorder="1" applyAlignment="1">
      <alignment vertical="center"/>
    </xf>
    <xf numFmtId="2" fontId="0" fillId="0" borderId="29" xfId="0" applyNumberFormat="1" applyBorder="1" applyAlignment="1">
      <alignment vertical="center"/>
    </xf>
    <xf numFmtId="164" fontId="0" fillId="0" borderId="0" xfId="0" applyNumberFormat="1"/>
    <xf numFmtId="0" fontId="0" fillId="2" borderId="0" xfId="0" applyFill="1" applyAlignment="1">
      <alignment horizontal="left" wrapText="1"/>
    </xf>
    <xf numFmtId="0" fontId="0" fillId="2" borderId="0" xfId="0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5"/>
  <sheetViews>
    <sheetView tabSelected="1" zoomScale="115" zoomScaleNormal="115" workbookViewId="0">
      <selection activeCell="D61" sqref="D61"/>
    </sheetView>
  </sheetViews>
  <sheetFormatPr defaultRowHeight="12.75" x14ac:dyDescent="0.2"/>
  <cols>
    <col min="1" max="1" width="26.85546875" style="19" customWidth="1"/>
    <col min="2" max="2" width="45.85546875" customWidth="1"/>
    <col min="3" max="4" width="9" customWidth="1"/>
    <col min="5" max="5" width="15.85546875" customWidth="1"/>
    <col min="6" max="6" width="17.42578125" customWidth="1"/>
    <col min="7" max="7" width="19" customWidth="1"/>
    <col min="8" max="8" width="9" customWidth="1"/>
    <col min="9" max="9" width="31.28515625" customWidth="1"/>
    <col min="10" max="10" width="9.7109375" customWidth="1"/>
    <col min="11" max="14" width="9" customWidth="1"/>
    <col min="15" max="15" width="14.5703125" customWidth="1"/>
    <col min="16" max="1024" width="9" customWidth="1"/>
  </cols>
  <sheetData>
    <row r="1" spans="1:15" s="2" customFormat="1" ht="18" customHeight="1" x14ac:dyDescent="0.25">
      <c r="A1" s="53" t="s">
        <v>0</v>
      </c>
      <c r="B1" s="53"/>
      <c r="C1" s="53"/>
      <c r="D1" s="53"/>
      <c r="E1" s="53"/>
      <c r="F1" s="53"/>
      <c r="G1" s="1"/>
    </row>
    <row r="2" spans="1:15" s="3" customFormat="1" ht="13.5" thickBot="1" x14ac:dyDescent="0.25">
      <c r="A2" s="18"/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</row>
    <row r="3" spans="1:15" ht="12.75" customHeight="1" x14ac:dyDescent="0.2">
      <c r="A3" s="91" t="s">
        <v>7</v>
      </c>
      <c r="B3" s="41" t="s">
        <v>62</v>
      </c>
      <c r="C3" s="4">
        <v>1</v>
      </c>
      <c r="D3" s="4">
        <v>70</v>
      </c>
      <c r="E3" s="26">
        <f t="shared" ref="E3:E12" si="0">C3*D3</f>
        <v>70</v>
      </c>
      <c r="F3" s="94"/>
      <c r="G3" s="86"/>
    </row>
    <row r="4" spans="1:15" x14ac:dyDescent="0.2">
      <c r="A4" s="92"/>
      <c r="B4" s="42" t="s">
        <v>61</v>
      </c>
      <c r="C4" s="6">
        <v>1</v>
      </c>
      <c r="D4" s="6">
        <v>250</v>
      </c>
      <c r="E4" s="27">
        <f t="shared" si="0"/>
        <v>250</v>
      </c>
      <c r="F4" s="95"/>
      <c r="G4" s="88"/>
    </row>
    <row r="5" spans="1:15" x14ac:dyDescent="0.2">
      <c r="A5" s="92"/>
      <c r="B5" s="5" t="s">
        <v>109</v>
      </c>
      <c r="C5" s="6">
        <v>4</v>
      </c>
      <c r="D5" s="6">
        <v>250</v>
      </c>
      <c r="E5" s="6">
        <f>C5*D5</f>
        <v>1000</v>
      </c>
      <c r="F5" s="95"/>
      <c r="G5" s="88"/>
    </row>
    <row r="6" spans="1:15" x14ac:dyDescent="0.2">
      <c r="A6" s="92"/>
      <c r="B6" s="42" t="s">
        <v>12</v>
      </c>
      <c r="C6" s="6">
        <v>3</v>
      </c>
      <c r="D6" s="6">
        <v>60</v>
      </c>
      <c r="E6" s="27">
        <f t="shared" si="0"/>
        <v>180</v>
      </c>
      <c r="F6" s="95"/>
      <c r="G6" s="88"/>
    </row>
    <row r="7" spans="1:15" ht="14.25" x14ac:dyDescent="0.2">
      <c r="A7" s="92"/>
      <c r="B7" s="42" t="s">
        <v>9</v>
      </c>
      <c r="C7" s="6">
        <v>3</v>
      </c>
      <c r="D7" s="6">
        <v>120</v>
      </c>
      <c r="E7" s="27">
        <f>C7*D7</f>
        <v>360</v>
      </c>
      <c r="F7" s="95"/>
      <c r="G7" s="88"/>
      <c r="I7" s="21"/>
      <c r="J7" s="33" t="s">
        <v>57</v>
      </c>
      <c r="K7" s="33" t="s">
        <v>58</v>
      </c>
      <c r="L7" s="33" t="s">
        <v>63</v>
      </c>
      <c r="M7" s="76" t="s">
        <v>89</v>
      </c>
      <c r="N7" s="76" t="s">
        <v>81</v>
      </c>
      <c r="O7" s="76" t="s">
        <v>90</v>
      </c>
    </row>
    <row r="8" spans="1:15" x14ac:dyDescent="0.2">
      <c r="A8" s="92"/>
      <c r="B8" s="42" t="s">
        <v>16</v>
      </c>
      <c r="C8" s="6">
        <v>4</v>
      </c>
      <c r="D8" s="6">
        <v>50</v>
      </c>
      <c r="E8" s="27">
        <f t="shared" si="0"/>
        <v>200</v>
      </c>
      <c r="F8" s="95"/>
      <c r="G8" s="88"/>
      <c r="H8" s="103">
        <f>$G$45</f>
        <v>1290.7142857142858</v>
      </c>
      <c r="I8" s="34" t="s">
        <v>52</v>
      </c>
      <c r="J8" s="35">
        <v>1</v>
      </c>
      <c r="K8" s="35">
        <v>1</v>
      </c>
      <c r="L8" s="60">
        <v>1</v>
      </c>
      <c r="M8" t="s">
        <v>91</v>
      </c>
      <c r="N8" t="s">
        <v>91</v>
      </c>
      <c r="O8" t="s">
        <v>91</v>
      </c>
    </row>
    <row r="9" spans="1:15" ht="12.75" customHeight="1" x14ac:dyDescent="0.2">
      <c r="A9" s="92"/>
      <c r="B9" s="43" t="s">
        <v>18</v>
      </c>
      <c r="C9" s="6">
        <v>1</v>
      </c>
      <c r="D9" s="6">
        <v>1000</v>
      </c>
      <c r="E9" s="27">
        <f t="shared" si="0"/>
        <v>1000</v>
      </c>
      <c r="F9" s="95"/>
      <c r="G9" s="88"/>
      <c r="H9" s="103">
        <f t="shared" ref="H9:H14" si="1">$G$45</f>
        <v>1290.7142857142858</v>
      </c>
      <c r="I9" s="34" t="s">
        <v>53</v>
      </c>
      <c r="J9" s="35">
        <v>1</v>
      </c>
      <c r="K9" s="35">
        <v>1</v>
      </c>
      <c r="L9" s="60"/>
      <c r="M9" t="s">
        <v>91</v>
      </c>
      <c r="N9" t="s">
        <v>91</v>
      </c>
      <c r="O9" t="s">
        <v>91</v>
      </c>
    </row>
    <row r="10" spans="1:15" x14ac:dyDescent="0.2">
      <c r="A10" s="92"/>
      <c r="B10" s="44" t="s">
        <v>64</v>
      </c>
      <c r="C10" s="9">
        <v>1</v>
      </c>
      <c r="D10" s="9">
        <v>70</v>
      </c>
      <c r="E10" s="45">
        <f t="shared" si="0"/>
        <v>70</v>
      </c>
      <c r="F10" s="95"/>
      <c r="G10" s="88"/>
      <c r="H10" s="103">
        <f t="shared" si="1"/>
        <v>1290.7142857142858</v>
      </c>
      <c r="I10" s="34" t="s">
        <v>66</v>
      </c>
      <c r="J10" s="35">
        <v>1</v>
      </c>
      <c r="K10" s="35"/>
      <c r="L10" s="35"/>
      <c r="M10" t="s">
        <v>91</v>
      </c>
      <c r="N10" t="s">
        <v>91</v>
      </c>
      <c r="O10" t="s">
        <v>91</v>
      </c>
    </row>
    <row r="11" spans="1:15" x14ac:dyDescent="0.2">
      <c r="A11" s="92"/>
      <c r="B11" s="16" t="s">
        <v>31</v>
      </c>
      <c r="C11" s="6">
        <v>2</v>
      </c>
      <c r="D11" s="6">
        <v>50</v>
      </c>
      <c r="E11" s="27">
        <f t="shared" si="0"/>
        <v>100</v>
      </c>
      <c r="F11" s="95"/>
      <c r="G11" s="88"/>
      <c r="H11" s="103">
        <f t="shared" si="1"/>
        <v>1290.7142857142858</v>
      </c>
      <c r="I11" s="34" t="s">
        <v>54</v>
      </c>
      <c r="J11" s="35">
        <v>1</v>
      </c>
      <c r="K11" s="35">
        <v>1</v>
      </c>
      <c r="L11" s="35"/>
      <c r="N11" t="s">
        <v>91</v>
      </c>
      <c r="O11" t="s">
        <v>91</v>
      </c>
    </row>
    <row r="12" spans="1:15" ht="13.5" thickBot="1" x14ac:dyDescent="0.25">
      <c r="A12" s="92"/>
      <c r="B12" s="46" t="s">
        <v>22</v>
      </c>
      <c r="C12" s="13">
        <v>4</v>
      </c>
      <c r="D12" s="13">
        <v>80</v>
      </c>
      <c r="E12" s="28">
        <f t="shared" si="0"/>
        <v>320</v>
      </c>
      <c r="F12" s="95"/>
      <c r="G12" s="88"/>
      <c r="H12" s="103">
        <f t="shared" si="1"/>
        <v>1290.7142857142858</v>
      </c>
      <c r="I12" s="34" t="s">
        <v>55</v>
      </c>
      <c r="J12" s="35">
        <v>1</v>
      </c>
      <c r="K12" s="35"/>
      <c r="L12" s="35"/>
      <c r="N12" t="s">
        <v>91</v>
      </c>
      <c r="O12" t="s">
        <v>91</v>
      </c>
    </row>
    <row r="13" spans="1:15" ht="13.5" thickBot="1" x14ac:dyDescent="0.25">
      <c r="A13" s="92"/>
      <c r="B13" s="16" t="s">
        <v>110</v>
      </c>
      <c r="C13" s="6">
        <v>4</v>
      </c>
      <c r="D13" s="6">
        <v>130</v>
      </c>
      <c r="E13" s="27">
        <f>C13*D13</f>
        <v>520</v>
      </c>
      <c r="F13" s="95"/>
      <c r="G13" s="88"/>
      <c r="H13" s="103">
        <f t="shared" si="1"/>
        <v>1290.7142857142858</v>
      </c>
      <c r="I13" s="34" t="s">
        <v>56</v>
      </c>
      <c r="J13" s="35">
        <v>1</v>
      </c>
      <c r="K13" s="35">
        <v>1</v>
      </c>
      <c r="L13" s="35">
        <v>1</v>
      </c>
      <c r="M13" t="s">
        <v>91</v>
      </c>
      <c r="N13" t="s">
        <v>91</v>
      </c>
      <c r="O13" t="s">
        <v>91</v>
      </c>
    </row>
    <row r="14" spans="1:15" ht="15" thickBot="1" x14ac:dyDescent="0.25">
      <c r="A14" s="93"/>
      <c r="B14" s="65" t="s">
        <v>59</v>
      </c>
      <c r="C14" s="66"/>
      <c r="D14" s="67"/>
      <c r="E14" s="31">
        <f>SUM(E3:E13)</f>
        <v>4070</v>
      </c>
      <c r="F14" s="96"/>
      <c r="G14" s="90"/>
      <c r="H14" s="103">
        <f t="shared" si="1"/>
        <v>1290.7142857142858</v>
      </c>
      <c r="I14" s="34" t="s">
        <v>67</v>
      </c>
      <c r="J14" s="35">
        <v>1</v>
      </c>
      <c r="K14" s="35">
        <v>1</v>
      </c>
      <c r="L14" s="35">
        <v>1</v>
      </c>
      <c r="M14" t="s">
        <v>91</v>
      </c>
      <c r="N14" t="s">
        <v>91</v>
      </c>
      <c r="O14" t="s">
        <v>91</v>
      </c>
    </row>
    <row r="15" spans="1:15" ht="13.5" thickBot="1" x14ac:dyDescent="0.25">
      <c r="A15" s="64"/>
      <c r="B15" s="64"/>
      <c r="C15" s="64"/>
      <c r="D15" s="64"/>
      <c r="E15" s="64"/>
      <c r="F15" s="64"/>
      <c r="G15" s="64"/>
      <c r="H15">
        <f>1300/2</f>
        <v>650</v>
      </c>
      <c r="I15" s="75" t="s">
        <v>87</v>
      </c>
      <c r="J15" s="21">
        <v>1</v>
      </c>
      <c r="K15" s="21"/>
      <c r="L15" s="21"/>
      <c r="N15" t="s">
        <v>91</v>
      </c>
      <c r="O15" t="s">
        <v>92</v>
      </c>
    </row>
    <row r="16" spans="1:15" ht="13.5" customHeight="1" x14ac:dyDescent="0.2">
      <c r="A16" s="82" t="s">
        <v>71</v>
      </c>
      <c r="B16" s="7" t="s">
        <v>8</v>
      </c>
      <c r="C16" s="4">
        <v>5</v>
      </c>
      <c r="D16" s="4">
        <v>25</v>
      </c>
      <c r="E16" s="4">
        <f t="shared" ref="E16:E31" si="2">C16*D16</f>
        <v>125</v>
      </c>
      <c r="F16" s="85"/>
      <c r="G16" s="86"/>
      <c r="H16">
        <f>1300/2</f>
        <v>650</v>
      </c>
      <c r="I16" s="75" t="s">
        <v>88</v>
      </c>
      <c r="J16" s="21">
        <v>1</v>
      </c>
      <c r="K16" s="21"/>
      <c r="L16" s="21"/>
      <c r="N16" t="s">
        <v>91</v>
      </c>
      <c r="O16" t="s">
        <v>92</v>
      </c>
    </row>
    <row r="17" spans="1:12" ht="14.25" x14ac:dyDescent="0.2">
      <c r="A17" s="83"/>
      <c r="B17" s="42" t="s">
        <v>10</v>
      </c>
      <c r="C17" s="6">
        <v>5</v>
      </c>
      <c r="D17" s="6">
        <v>60</v>
      </c>
      <c r="E17" s="27">
        <f>C17*D17</f>
        <v>300</v>
      </c>
      <c r="F17" s="87"/>
      <c r="G17" s="88"/>
      <c r="H17">
        <f>SUM(H8:H16)</f>
        <v>10335.000000000002</v>
      </c>
      <c r="I17" s="32" t="s">
        <v>59</v>
      </c>
      <c r="J17" s="33">
        <f>SUM(J8:J16)</f>
        <v>9</v>
      </c>
      <c r="K17" s="33">
        <f>SUM(K8:K14)</f>
        <v>5</v>
      </c>
      <c r="L17" s="33">
        <f>SUM(L8:L14)</f>
        <v>3</v>
      </c>
    </row>
    <row r="18" spans="1:12" ht="14.25" x14ac:dyDescent="0.2">
      <c r="A18" s="83"/>
      <c r="B18" s="42" t="s">
        <v>60</v>
      </c>
      <c r="C18" s="6">
        <v>4</v>
      </c>
      <c r="D18" s="6">
        <v>60</v>
      </c>
      <c r="E18" s="27">
        <f>C18*D18</f>
        <v>240</v>
      </c>
      <c r="F18" s="87"/>
      <c r="G18" s="88"/>
      <c r="I18" s="79"/>
      <c r="J18" s="80">
        <v>7</v>
      </c>
      <c r="K18" s="80"/>
      <c r="L18" s="80"/>
    </row>
    <row r="19" spans="1:12" x14ac:dyDescent="0.2">
      <c r="A19" s="83"/>
      <c r="B19" s="42" t="s">
        <v>11</v>
      </c>
      <c r="C19" s="6">
        <v>1</v>
      </c>
      <c r="D19" s="6">
        <v>40</v>
      </c>
      <c r="E19" s="27">
        <f>C19*D19</f>
        <v>40</v>
      </c>
      <c r="F19" s="87"/>
      <c r="G19" s="88"/>
      <c r="I19" s="11"/>
      <c r="J19" s="81">
        <v>2</v>
      </c>
    </row>
    <row r="20" spans="1:12" ht="16.5" customHeight="1" x14ac:dyDescent="0.2">
      <c r="A20" s="83"/>
      <c r="B20" s="42" t="s">
        <v>14</v>
      </c>
      <c r="C20" s="6">
        <v>2</v>
      </c>
      <c r="D20" s="6">
        <v>50</v>
      </c>
      <c r="E20" s="27">
        <f>C20*D20</f>
        <v>100</v>
      </c>
      <c r="F20" s="87"/>
      <c r="G20" s="88"/>
      <c r="I20" s="11"/>
    </row>
    <row r="21" spans="1:12" ht="17.25" customHeight="1" x14ac:dyDescent="0.2">
      <c r="A21" s="83"/>
      <c r="B21" s="5" t="s">
        <v>19</v>
      </c>
      <c r="C21" s="6">
        <v>1</v>
      </c>
      <c r="D21" s="6">
        <v>80</v>
      </c>
      <c r="E21" s="6">
        <f>C21*D21</f>
        <v>80</v>
      </c>
      <c r="F21" s="87"/>
      <c r="G21" s="88"/>
      <c r="I21" s="11"/>
    </row>
    <row r="22" spans="1:12" ht="12.75" customHeight="1" x14ac:dyDescent="0.2">
      <c r="A22" s="83"/>
      <c r="B22" s="42" t="s">
        <v>13</v>
      </c>
      <c r="C22" s="6">
        <v>4</v>
      </c>
      <c r="D22" s="6">
        <v>50</v>
      </c>
      <c r="E22" s="27">
        <f>C22*D22</f>
        <v>200</v>
      </c>
      <c r="F22" s="87"/>
      <c r="G22" s="88"/>
      <c r="I22" s="11"/>
    </row>
    <row r="23" spans="1:12" ht="12.75" customHeight="1" x14ac:dyDescent="0.2">
      <c r="A23" s="83"/>
      <c r="B23" s="42" t="s">
        <v>15</v>
      </c>
      <c r="C23" s="6">
        <v>1</v>
      </c>
      <c r="D23" s="6">
        <v>150</v>
      </c>
      <c r="E23" s="27">
        <f>C23*D23</f>
        <v>150</v>
      </c>
      <c r="F23" s="87"/>
      <c r="G23" s="88"/>
      <c r="I23" s="11"/>
    </row>
    <row r="24" spans="1:12" ht="12.75" customHeight="1" x14ac:dyDescent="0.2">
      <c r="A24" s="83"/>
      <c r="B24" s="5" t="s">
        <v>17</v>
      </c>
      <c r="C24" s="6">
        <v>1</v>
      </c>
      <c r="D24" s="6">
        <v>200</v>
      </c>
      <c r="E24" s="6">
        <f t="shared" si="2"/>
        <v>200</v>
      </c>
      <c r="F24" s="87"/>
      <c r="G24" s="88"/>
      <c r="I24" s="11"/>
    </row>
    <row r="25" spans="1:12" ht="12.75" customHeight="1" x14ac:dyDescent="0.2">
      <c r="A25" s="83"/>
      <c r="B25" s="5" t="s">
        <v>20</v>
      </c>
      <c r="C25" s="6">
        <v>4</v>
      </c>
      <c r="D25" s="6">
        <v>60</v>
      </c>
      <c r="E25" s="6">
        <f t="shared" si="2"/>
        <v>240</v>
      </c>
      <c r="F25" s="87"/>
      <c r="G25" s="88"/>
      <c r="I25" s="11"/>
    </row>
    <row r="26" spans="1:12" ht="12.75" customHeight="1" x14ac:dyDescent="0.2">
      <c r="A26" s="83"/>
      <c r="B26" s="12" t="s">
        <v>21</v>
      </c>
      <c r="C26" s="6">
        <v>4</v>
      </c>
      <c r="D26" s="6">
        <v>40</v>
      </c>
      <c r="E26" s="6">
        <f t="shared" si="2"/>
        <v>160</v>
      </c>
      <c r="F26" s="87"/>
      <c r="G26" s="88"/>
      <c r="I26" s="11"/>
    </row>
    <row r="27" spans="1:12" ht="12.75" customHeight="1" x14ac:dyDescent="0.2">
      <c r="A27" s="83"/>
      <c r="B27" s="5" t="s">
        <v>80</v>
      </c>
      <c r="C27" s="6">
        <v>1</v>
      </c>
      <c r="D27" s="6">
        <v>600</v>
      </c>
      <c r="E27" s="6">
        <f t="shared" si="2"/>
        <v>600</v>
      </c>
      <c r="F27" s="87"/>
      <c r="G27" s="88"/>
      <c r="I27" s="11"/>
    </row>
    <row r="28" spans="1:12" ht="12.75" customHeight="1" x14ac:dyDescent="0.2">
      <c r="A28" s="83"/>
      <c r="B28" s="8" t="s">
        <v>24</v>
      </c>
      <c r="C28" s="6">
        <v>3</v>
      </c>
      <c r="D28" s="6">
        <v>120</v>
      </c>
      <c r="E28" s="6">
        <f t="shared" si="2"/>
        <v>360</v>
      </c>
      <c r="F28" s="87"/>
      <c r="G28" s="88"/>
      <c r="I28" s="11"/>
    </row>
    <row r="29" spans="1:12" ht="12.75" customHeight="1" x14ac:dyDescent="0.2">
      <c r="A29" s="83"/>
      <c r="B29" s="8" t="s">
        <v>25</v>
      </c>
      <c r="C29" s="6">
        <v>3</v>
      </c>
      <c r="D29" s="6">
        <v>30</v>
      </c>
      <c r="E29" s="6">
        <f t="shared" si="2"/>
        <v>90</v>
      </c>
      <c r="F29" s="87"/>
      <c r="G29" s="88"/>
      <c r="I29" s="11"/>
    </row>
    <row r="30" spans="1:12" ht="12.75" customHeight="1" x14ac:dyDescent="0.2">
      <c r="A30" s="83"/>
      <c r="B30" s="8" t="s">
        <v>111</v>
      </c>
      <c r="C30" s="6">
        <v>1</v>
      </c>
      <c r="D30" s="6">
        <v>50</v>
      </c>
      <c r="E30" s="6">
        <f t="shared" si="2"/>
        <v>50</v>
      </c>
      <c r="F30" s="87"/>
      <c r="G30" s="88"/>
      <c r="I30" t="s">
        <v>81</v>
      </c>
    </row>
    <row r="31" spans="1:12" ht="13.5" thickBot="1" x14ac:dyDescent="0.25">
      <c r="A31" s="83"/>
      <c r="B31" s="14" t="s">
        <v>26</v>
      </c>
      <c r="C31" s="13">
        <v>4</v>
      </c>
      <c r="D31" s="13">
        <v>80</v>
      </c>
      <c r="E31" s="13">
        <f t="shared" si="2"/>
        <v>320</v>
      </c>
      <c r="F31" s="87"/>
      <c r="G31" s="88"/>
      <c r="I31" t="s">
        <v>82</v>
      </c>
      <c r="J31" s="78">
        <v>5</v>
      </c>
      <c r="K31" s="78">
        <v>4</v>
      </c>
    </row>
    <row r="32" spans="1:12" ht="12.75" customHeight="1" thickBot="1" x14ac:dyDescent="0.25">
      <c r="A32" s="84"/>
      <c r="B32" s="61" t="s">
        <v>59</v>
      </c>
      <c r="C32" s="62"/>
      <c r="D32" s="63"/>
      <c r="E32" s="30">
        <f>SUM(E16:E31)</f>
        <v>3255</v>
      </c>
      <c r="F32" s="89"/>
      <c r="G32" s="90"/>
      <c r="I32" s="73" t="s">
        <v>83</v>
      </c>
      <c r="J32" s="78">
        <f>2*J31</f>
        <v>10</v>
      </c>
      <c r="K32" s="78"/>
    </row>
    <row r="33" spans="1:14" ht="13.5" thickBot="1" x14ac:dyDescent="0.25">
      <c r="A33" s="54"/>
      <c r="B33" s="54"/>
      <c r="C33" s="54"/>
      <c r="D33" s="54"/>
      <c r="E33" s="54"/>
      <c r="F33" s="54"/>
      <c r="G33" s="54"/>
      <c r="I33" s="73" t="s">
        <v>85</v>
      </c>
      <c r="J33" s="78"/>
      <c r="K33" s="78">
        <f>2*K31</f>
        <v>8</v>
      </c>
      <c r="L33" s="78">
        <f>K33+J32</f>
        <v>18</v>
      </c>
    </row>
    <row r="34" spans="1:14" x14ac:dyDescent="0.2">
      <c r="A34" s="97" t="s">
        <v>51</v>
      </c>
      <c r="B34" s="15" t="s">
        <v>27</v>
      </c>
      <c r="C34" s="4">
        <v>1</v>
      </c>
      <c r="D34" s="4">
        <v>500</v>
      </c>
      <c r="E34" s="26">
        <f t="shared" ref="E34:E42" si="3">C34*D34</f>
        <v>500</v>
      </c>
      <c r="F34" s="100"/>
      <c r="G34" s="86"/>
      <c r="I34" s="73" t="s">
        <v>84</v>
      </c>
      <c r="J34" s="78">
        <f>2*J31</f>
        <v>10</v>
      </c>
      <c r="K34" s="78">
        <f>1*K31</f>
        <v>4</v>
      </c>
    </row>
    <row r="35" spans="1:14" x14ac:dyDescent="0.2">
      <c r="A35" s="98"/>
      <c r="B35" s="16" t="s">
        <v>28</v>
      </c>
      <c r="C35" s="6">
        <v>1</v>
      </c>
      <c r="D35" s="6">
        <v>80</v>
      </c>
      <c r="E35" s="27">
        <f t="shared" si="3"/>
        <v>80</v>
      </c>
      <c r="F35" s="101"/>
      <c r="G35" s="88"/>
      <c r="I35" s="74" t="s">
        <v>86</v>
      </c>
      <c r="J35" s="78"/>
      <c r="K35" s="78"/>
    </row>
    <row r="36" spans="1:14" x14ac:dyDescent="0.2">
      <c r="A36" s="98"/>
      <c r="B36" s="16" t="s">
        <v>29</v>
      </c>
      <c r="C36" s="6">
        <v>1</v>
      </c>
      <c r="D36" s="6">
        <v>110</v>
      </c>
      <c r="E36" s="27">
        <f t="shared" si="3"/>
        <v>110</v>
      </c>
      <c r="F36" s="101"/>
      <c r="G36" s="88"/>
      <c r="I36" s="74"/>
      <c r="J36" s="78"/>
      <c r="K36" s="78"/>
    </row>
    <row r="37" spans="1:14" ht="12.75" customHeight="1" x14ac:dyDescent="0.2">
      <c r="A37" s="98"/>
      <c r="B37" s="16" t="s">
        <v>30</v>
      </c>
      <c r="C37" s="6">
        <v>9</v>
      </c>
      <c r="D37" s="6">
        <v>35</v>
      </c>
      <c r="E37" s="27">
        <f t="shared" si="3"/>
        <v>315</v>
      </c>
      <c r="F37" s="101"/>
      <c r="G37" s="88"/>
      <c r="I37" s="77" t="s">
        <v>93</v>
      </c>
      <c r="J37" s="78">
        <v>9</v>
      </c>
      <c r="K37" s="78">
        <v>5</v>
      </c>
    </row>
    <row r="38" spans="1:14" ht="12.75" customHeight="1" x14ac:dyDescent="0.2">
      <c r="A38" s="98"/>
      <c r="B38" s="16" t="s">
        <v>23</v>
      </c>
      <c r="C38" s="6">
        <v>4</v>
      </c>
      <c r="D38" s="6">
        <v>350</v>
      </c>
      <c r="E38" s="27">
        <f t="shared" si="3"/>
        <v>1400</v>
      </c>
      <c r="F38" s="101"/>
      <c r="G38" s="88"/>
      <c r="I38" s="74" t="s">
        <v>94</v>
      </c>
      <c r="J38" s="78">
        <v>2</v>
      </c>
      <c r="K38" s="78">
        <v>1</v>
      </c>
      <c r="L38" t="s">
        <v>96</v>
      </c>
      <c r="N38">
        <v>3</v>
      </c>
    </row>
    <row r="39" spans="1:14" ht="12.75" customHeight="1" x14ac:dyDescent="0.2">
      <c r="A39" s="98"/>
      <c r="B39" s="16" t="s">
        <v>32</v>
      </c>
      <c r="C39" s="6">
        <v>0.5</v>
      </c>
      <c r="D39" s="6">
        <v>30</v>
      </c>
      <c r="E39" s="27">
        <f t="shared" si="3"/>
        <v>15</v>
      </c>
      <c r="F39" s="101"/>
      <c r="G39" s="88"/>
      <c r="I39" s="74" t="s">
        <v>95</v>
      </c>
      <c r="J39">
        <v>1.5</v>
      </c>
      <c r="K39" t="s">
        <v>97</v>
      </c>
      <c r="N39">
        <v>2</v>
      </c>
    </row>
    <row r="40" spans="1:14" ht="14.25" customHeight="1" x14ac:dyDescent="0.2">
      <c r="A40" s="98"/>
      <c r="B40" s="16" t="s">
        <v>33</v>
      </c>
      <c r="C40" s="6">
        <v>3</v>
      </c>
      <c r="D40" s="6">
        <v>100</v>
      </c>
      <c r="E40" s="27">
        <f t="shared" si="3"/>
        <v>300</v>
      </c>
      <c r="F40" s="101"/>
      <c r="G40" s="88"/>
      <c r="I40" s="11" t="s">
        <v>101</v>
      </c>
      <c r="L40" t="s">
        <v>98</v>
      </c>
    </row>
    <row r="41" spans="1:14" ht="12.75" customHeight="1" x14ac:dyDescent="0.2">
      <c r="A41" s="98"/>
      <c r="B41" s="16" t="s">
        <v>34</v>
      </c>
      <c r="C41" s="6">
        <v>4</v>
      </c>
      <c r="D41" s="6">
        <v>35</v>
      </c>
      <c r="E41" s="27">
        <f t="shared" si="3"/>
        <v>140</v>
      </c>
      <c r="F41" s="101"/>
      <c r="G41" s="88"/>
      <c r="I41" s="11"/>
      <c r="L41" t="s">
        <v>102</v>
      </c>
    </row>
    <row r="42" spans="1:14" ht="12.75" customHeight="1" thickBot="1" x14ac:dyDescent="0.25">
      <c r="A42" s="98"/>
      <c r="B42" s="17" t="s">
        <v>65</v>
      </c>
      <c r="C42" s="13">
        <v>3</v>
      </c>
      <c r="D42" s="13">
        <v>50</v>
      </c>
      <c r="E42" s="28">
        <f t="shared" si="3"/>
        <v>150</v>
      </c>
      <c r="F42" s="101"/>
      <c r="G42" s="88"/>
      <c r="I42" s="11"/>
      <c r="L42" t="s">
        <v>99</v>
      </c>
    </row>
    <row r="43" spans="1:14" ht="13.5" customHeight="1" thickBot="1" x14ac:dyDescent="0.25">
      <c r="A43" s="99"/>
      <c r="B43" s="55" t="s">
        <v>59</v>
      </c>
      <c r="C43" s="56"/>
      <c r="D43" s="57"/>
      <c r="E43" s="29">
        <f>SUM(E34:E42)</f>
        <v>3010</v>
      </c>
      <c r="F43" s="102"/>
      <c r="G43" s="90"/>
      <c r="I43" s="11"/>
      <c r="L43" t="s">
        <v>103</v>
      </c>
    </row>
    <row r="44" spans="1:14" ht="12.75" customHeight="1" thickBot="1" x14ac:dyDescent="0.25">
      <c r="A44" s="71"/>
      <c r="B44" s="71"/>
      <c r="C44" s="71"/>
      <c r="D44" s="71"/>
      <c r="E44" s="71"/>
      <c r="F44" s="71"/>
      <c r="G44" s="71"/>
      <c r="I44" s="11" t="s">
        <v>108</v>
      </c>
    </row>
    <row r="45" spans="1:14" ht="13.5" thickBot="1" x14ac:dyDescent="0.25">
      <c r="A45" s="22"/>
      <c r="B45" s="68" t="s">
        <v>72</v>
      </c>
      <c r="C45" s="69"/>
      <c r="D45" s="70"/>
      <c r="E45" s="23">
        <f>E43+E32+E14</f>
        <v>10335</v>
      </c>
      <c r="F45" s="24" t="s">
        <v>73</v>
      </c>
      <c r="G45" s="25">
        <f>(E45-1300)/J18</f>
        <v>1290.7142857142858</v>
      </c>
      <c r="I45" s="11"/>
    </row>
    <row r="46" spans="1:14" ht="25.5" x14ac:dyDescent="0.35">
      <c r="A46" s="72" t="s">
        <v>36</v>
      </c>
      <c r="B46" s="72"/>
      <c r="C46" s="72"/>
      <c r="D46" s="72"/>
      <c r="E46" s="72"/>
      <c r="F46" s="72"/>
      <c r="G46" s="72"/>
      <c r="I46" s="11"/>
    </row>
    <row r="47" spans="1:14" ht="26.25" x14ac:dyDescent="0.4">
      <c r="A47" s="58" t="s">
        <v>35</v>
      </c>
      <c r="B47" s="59"/>
      <c r="C47" s="59"/>
      <c r="D47" s="59"/>
      <c r="E47" s="59"/>
      <c r="F47" s="59"/>
      <c r="G47" s="59"/>
      <c r="I47" s="11" t="s">
        <v>104</v>
      </c>
      <c r="J47">
        <v>9</v>
      </c>
      <c r="K47">
        <v>5</v>
      </c>
    </row>
    <row r="48" spans="1:14" ht="14.25" x14ac:dyDescent="0.2">
      <c r="A48" s="37" t="s">
        <v>37</v>
      </c>
      <c r="B48" s="51"/>
      <c r="C48" s="36"/>
      <c r="D48" s="36"/>
      <c r="E48" s="36"/>
      <c r="F48" s="36"/>
      <c r="G48" s="36"/>
      <c r="I48" s="11" t="s">
        <v>105</v>
      </c>
      <c r="J48">
        <f>J47*300+K47*200</f>
        <v>3700</v>
      </c>
    </row>
    <row r="49" spans="1:15" ht="14.25" x14ac:dyDescent="0.2">
      <c r="A49" s="47" t="s">
        <v>75</v>
      </c>
      <c r="B49" s="52">
        <v>1</v>
      </c>
      <c r="C49" s="36"/>
      <c r="D49" s="36"/>
      <c r="E49" s="36"/>
      <c r="F49" s="36"/>
      <c r="G49" s="36"/>
      <c r="I49" s="11" t="s">
        <v>106</v>
      </c>
    </row>
    <row r="50" spans="1:15" ht="14.25" x14ac:dyDescent="0.2">
      <c r="A50" s="47" t="s">
        <v>41</v>
      </c>
      <c r="B50" s="52">
        <v>1</v>
      </c>
      <c r="C50" s="36"/>
      <c r="D50" s="36"/>
      <c r="E50" s="36"/>
      <c r="F50" s="36"/>
      <c r="G50" s="36"/>
      <c r="I50" s="11" t="s">
        <v>107</v>
      </c>
    </row>
    <row r="51" spans="1:15" ht="14.25" x14ac:dyDescent="0.2">
      <c r="A51" s="38" t="s">
        <v>38</v>
      </c>
      <c r="B51" s="51">
        <v>3</v>
      </c>
      <c r="C51" s="36" t="s">
        <v>40</v>
      </c>
      <c r="D51" s="36"/>
      <c r="E51" s="36"/>
      <c r="F51" s="36"/>
      <c r="G51" s="36"/>
    </row>
    <row r="52" spans="1:15" ht="14.25" x14ac:dyDescent="0.2">
      <c r="A52" s="38" t="s">
        <v>39</v>
      </c>
      <c r="B52" s="51">
        <v>3</v>
      </c>
      <c r="C52" s="36" t="s">
        <v>40</v>
      </c>
      <c r="D52" s="36"/>
      <c r="E52" s="36"/>
      <c r="F52" s="36"/>
      <c r="G52" s="36"/>
    </row>
    <row r="53" spans="1:15" ht="14.25" customHeight="1" x14ac:dyDescent="0.2">
      <c r="A53" s="47" t="s">
        <v>43</v>
      </c>
      <c r="B53" s="52" t="s">
        <v>42</v>
      </c>
      <c r="C53" s="36"/>
      <c r="D53" s="36"/>
      <c r="E53" s="36"/>
      <c r="F53" s="36"/>
      <c r="G53" s="36"/>
      <c r="H53" s="20"/>
      <c r="I53" s="20"/>
      <c r="J53" s="20"/>
      <c r="K53" s="20"/>
      <c r="L53" s="20"/>
      <c r="N53" s="20"/>
      <c r="O53" s="20"/>
    </row>
    <row r="54" spans="1:15" s="20" customFormat="1" ht="14.25" x14ac:dyDescent="0.2">
      <c r="A54" s="47" t="s">
        <v>76</v>
      </c>
      <c r="B54" s="52" t="s">
        <v>68</v>
      </c>
      <c r="C54" s="36"/>
      <c r="D54" s="36"/>
      <c r="E54" s="36"/>
      <c r="F54" s="36"/>
      <c r="G54" s="36"/>
      <c r="M54"/>
    </row>
    <row r="55" spans="1:15" s="20" customFormat="1" ht="30" customHeight="1" x14ac:dyDescent="0.25">
      <c r="A55" s="38" t="s">
        <v>45</v>
      </c>
      <c r="B55" s="51">
        <v>2</v>
      </c>
      <c r="C55" s="36" t="s">
        <v>79</v>
      </c>
      <c r="D55" s="36"/>
      <c r="E55" s="36"/>
      <c r="F55" s="36"/>
      <c r="G55" s="36"/>
      <c r="H55" s="10"/>
      <c r="M55"/>
      <c r="N55" s="10"/>
      <c r="O55" s="10"/>
    </row>
    <row r="56" spans="1:15" s="10" customFormat="1" ht="27.75" customHeight="1" x14ac:dyDescent="0.25">
      <c r="A56" s="38" t="s">
        <v>47</v>
      </c>
      <c r="B56" s="51" t="s">
        <v>44</v>
      </c>
      <c r="C56" s="36" t="s">
        <v>46</v>
      </c>
      <c r="D56" s="36"/>
      <c r="E56" s="36"/>
      <c r="F56" s="36"/>
      <c r="G56" s="36"/>
      <c r="I56"/>
      <c r="J56"/>
      <c r="K56"/>
      <c r="M56" s="20"/>
    </row>
    <row r="57" spans="1:15" s="10" customFormat="1" ht="26.25" customHeight="1" x14ac:dyDescent="0.25">
      <c r="A57" s="47" t="s">
        <v>48</v>
      </c>
      <c r="B57" s="52"/>
      <c r="C57" s="36"/>
      <c r="D57" s="36"/>
      <c r="E57" s="36"/>
      <c r="F57" s="36"/>
      <c r="G57" s="36"/>
      <c r="H57" s="36"/>
      <c r="I57"/>
      <c r="J57"/>
      <c r="K57"/>
      <c r="M57" s="20"/>
      <c r="N57" s="36"/>
      <c r="O57" s="36"/>
    </row>
    <row r="58" spans="1:15" s="36" customFormat="1" ht="15.75" customHeight="1" x14ac:dyDescent="0.25">
      <c r="A58" s="47" t="s">
        <v>49</v>
      </c>
      <c r="B58" s="52"/>
      <c r="I58"/>
      <c r="J58"/>
      <c r="K58"/>
      <c r="L58" s="10"/>
      <c r="M58" s="10"/>
    </row>
    <row r="59" spans="1:15" s="36" customFormat="1" ht="15.75" customHeight="1" x14ac:dyDescent="0.25">
      <c r="A59" s="38" t="s">
        <v>77</v>
      </c>
      <c r="B59" s="51"/>
      <c r="C59" s="36" t="s">
        <v>78</v>
      </c>
      <c r="D59" s="36" t="s">
        <v>46</v>
      </c>
      <c r="M59" s="10"/>
    </row>
    <row r="60" spans="1:15" s="36" customFormat="1" ht="15.75" customHeight="1" x14ac:dyDescent="0.2">
      <c r="A60" s="48" t="s">
        <v>50</v>
      </c>
      <c r="B60" s="52">
        <v>1</v>
      </c>
    </row>
    <row r="61" spans="1:15" s="36" customFormat="1" ht="15.75" customHeight="1" x14ac:dyDescent="0.2">
      <c r="A61" s="39" t="s">
        <v>69</v>
      </c>
      <c r="B61" s="51"/>
      <c r="C61" s="36" t="s">
        <v>79</v>
      </c>
    </row>
    <row r="62" spans="1:15" s="36" customFormat="1" ht="15.75" customHeight="1" x14ac:dyDescent="0.2">
      <c r="A62" s="39" t="s">
        <v>70</v>
      </c>
      <c r="B62" s="40"/>
      <c r="C62" s="36" t="s">
        <v>79</v>
      </c>
    </row>
    <row r="63" spans="1:15" s="36" customFormat="1" ht="15.75" customHeight="1" x14ac:dyDescent="0.2">
      <c r="A63" s="49" t="s">
        <v>74</v>
      </c>
      <c r="B63" s="50"/>
      <c r="D63"/>
    </row>
    <row r="64" spans="1:15" s="36" customFormat="1" ht="15.75" customHeight="1" x14ac:dyDescent="0.2">
      <c r="A64" s="104" t="s">
        <v>100</v>
      </c>
      <c r="B64" s="105"/>
      <c r="C64" s="36" t="s">
        <v>46</v>
      </c>
      <c r="D64"/>
      <c r="E64"/>
      <c r="F64"/>
      <c r="G64"/>
    </row>
    <row r="65" spans="1:15" s="36" customFormat="1" ht="15.75" customHeight="1" x14ac:dyDescent="0.2">
      <c r="A65" s="19"/>
      <c r="B65"/>
      <c r="C65"/>
      <c r="D65"/>
      <c r="E65"/>
      <c r="F65"/>
      <c r="G65"/>
    </row>
    <row r="66" spans="1:15" s="36" customFormat="1" ht="15.75" customHeight="1" x14ac:dyDescent="0.2">
      <c r="A66" s="19"/>
      <c r="B66"/>
      <c r="C66"/>
      <c r="D66"/>
      <c r="E66"/>
      <c r="F66"/>
      <c r="G66"/>
    </row>
    <row r="67" spans="1:15" s="36" customFormat="1" ht="15.75" customHeight="1" x14ac:dyDescent="0.2">
      <c r="A67" s="19"/>
      <c r="B67"/>
      <c r="C67"/>
      <c r="D67"/>
      <c r="E67"/>
      <c r="F67"/>
      <c r="G67"/>
    </row>
    <row r="68" spans="1:15" s="36" customFormat="1" ht="15.75" customHeight="1" x14ac:dyDescent="0.2">
      <c r="A68" s="19"/>
      <c r="B68"/>
      <c r="C68"/>
      <c r="D68"/>
      <c r="E68"/>
      <c r="F68"/>
      <c r="G68"/>
    </row>
    <row r="69" spans="1:15" s="36" customFormat="1" ht="15.75" customHeight="1" x14ac:dyDescent="0.2">
      <c r="A69" s="19"/>
      <c r="B69"/>
      <c r="C69"/>
      <c r="D69"/>
      <c r="E69"/>
      <c r="F69"/>
      <c r="G69"/>
    </row>
    <row r="70" spans="1:15" s="36" customFormat="1" ht="15.75" customHeight="1" x14ac:dyDescent="0.2">
      <c r="A70" s="19"/>
      <c r="B70"/>
      <c r="C70"/>
      <c r="D70"/>
      <c r="E70"/>
      <c r="F70"/>
      <c r="G70"/>
    </row>
    <row r="71" spans="1:15" s="36" customFormat="1" ht="28.5" customHeight="1" x14ac:dyDescent="0.2">
      <c r="A71" s="19"/>
      <c r="B71"/>
      <c r="C71"/>
      <c r="D71"/>
      <c r="E71"/>
      <c r="F71"/>
      <c r="G71"/>
    </row>
    <row r="72" spans="1:15" s="36" customFormat="1" ht="15.75" customHeight="1" x14ac:dyDescent="0.2">
      <c r="A72" s="19"/>
      <c r="B72"/>
      <c r="C72"/>
      <c r="D72"/>
      <c r="E72"/>
      <c r="F72"/>
      <c r="G72"/>
    </row>
    <row r="73" spans="1:15" s="36" customFormat="1" ht="15.75" customHeight="1" x14ac:dyDescent="0.2">
      <c r="A73" s="19"/>
      <c r="B73"/>
      <c r="C73"/>
      <c r="D73"/>
      <c r="E73"/>
      <c r="F73"/>
      <c r="G73"/>
      <c r="H73"/>
      <c r="N73"/>
      <c r="O73"/>
    </row>
    <row r="74" spans="1:15" ht="14.25" x14ac:dyDescent="0.2">
      <c r="I74" s="36"/>
      <c r="J74" s="36"/>
      <c r="K74" s="36"/>
      <c r="L74" s="36"/>
      <c r="M74" s="36"/>
    </row>
    <row r="75" spans="1:15" ht="14.25" x14ac:dyDescent="0.2">
      <c r="M75" s="36"/>
    </row>
  </sheetData>
  <mergeCells count="11">
    <mergeCell ref="A47:G47"/>
    <mergeCell ref="L8:L9"/>
    <mergeCell ref="B32:D32"/>
    <mergeCell ref="A15:G15"/>
    <mergeCell ref="B14:D14"/>
    <mergeCell ref="B45:D45"/>
    <mergeCell ref="A44:G44"/>
    <mergeCell ref="A46:G46"/>
    <mergeCell ref="A1:F1"/>
    <mergeCell ref="A33:G33"/>
    <mergeCell ref="B43:D43"/>
  </mergeCells>
  <printOptions gridLines="1"/>
  <pageMargins left="0.75" right="0.75" top="1" bottom="1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Закупки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Петр</dc:creator>
  <cp:keywords/>
  <dc:description/>
  <cp:lastModifiedBy>Дёмина Любовь Сергеевна</cp:lastModifiedBy>
  <cp:revision>1</cp:revision>
  <dcterms:created xsi:type="dcterms:W3CDTF">2015-01-13T18:23:05Z</dcterms:created>
  <dcterms:modified xsi:type="dcterms:W3CDTF">2019-06-20T07:36:55Z</dcterms:modified>
  <cp:category/>
  <cp:contentStatus/>
</cp:coreProperties>
</file>